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1.A" sheetId="1" r:id="rId1"/>
    <sheet name="1.B" sheetId="2" r:id="rId2"/>
    <sheet name="2.A" sheetId="3" r:id="rId3"/>
    <sheet name="2.B" sheetId="4" r:id="rId4"/>
    <sheet name="3.A" sheetId="5" r:id="rId5"/>
    <sheet name="3.B" sheetId="6" r:id="rId6"/>
    <sheet name="4.A" sheetId="7" r:id="rId7"/>
    <sheet name="4.B" sheetId="8" r:id="rId8"/>
    <sheet name="5.A" sheetId="9" r:id="rId9"/>
    <sheet name="5.B" sheetId="10" r:id="rId10"/>
    <sheet name="6.A" sheetId="11" r:id="rId11"/>
    <sheet name="7.A" sheetId="12" r:id="rId12"/>
    <sheet name="7.B" sheetId="13" r:id="rId13"/>
    <sheet name="8.A" sheetId="14" r:id="rId14"/>
    <sheet name="8.B" sheetId="15" r:id="rId15"/>
    <sheet name="9.A" sheetId="16" r:id="rId16"/>
    <sheet name="9.B" sheetId="17" r:id="rId17"/>
  </sheets>
  <definedNames/>
  <calcPr fullCalcOnLoad="1"/>
</workbook>
</file>

<file path=xl/sharedStrings.xml><?xml version="1.0" encoding="utf-8"?>
<sst xmlns="http://schemas.openxmlformats.org/spreadsheetml/2006/main" count="862" uniqueCount="459">
  <si>
    <t>1.A</t>
  </si>
  <si>
    <t>Blinková</t>
  </si>
  <si>
    <t>Simona</t>
  </si>
  <si>
    <t>Dostrašil</t>
  </si>
  <si>
    <t>David</t>
  </si>
  <si>
    <t>Folbergerová</t>
  </si>
  <si>
    <t>Helena</t>
  </si>
  <si>
    <t>Holec</t>
  </si>
  <si>
    <t>Lukáš</t>
  </si>
  <si>
    <t>Hrdinová</t>
  </si>
  <si>
    <t>Magdaléna</t>
  </si>
  <si>
    <t>Hulčíková</t>
  </si>
  <si>
    <t>Karolína</t>
  </si>
  <si>
    <t>Chráska</t>
  </si>
  <si>
    <t>Marek</t>
  </si>
  <si>
    <t>Kolářová</t>
  </si>
  <si>
    <t>Tereza</t>
  </si>
  <si>
    <t>Korecká</t>
  </si>
  <si>
    <t>Markéta</t>
  </si>
  <si>
    <t>Körner</t>
  </si>
  <si>
    <t>Jaroslav</t>
  </si>
  <si>
    <t>Králová</t>
  </si>
  <si>
    <t>Lenka</t>
  </si>
  <si>
    <t>Tomáš</t>
  </si>
  <si>
    <t>Pohanková</t>
  </si>
  <si>
    <t>Petra</t>
  </si>
  <si>
    <t>Procházková</t>
  </si>
  <si>
    <t>Bára</t>
  </si>
  <si>
    <t>Stibor</t>
  </si>
  <si>
    <t>Jindřich</t>
  </si>
  <si>
    <t>Jan</t>
  </si>
  <si>
    <t>Švec</t>
  </si>
  <si>
    <t>Filip</t>
  </si>
  <si>
    <t>Zemanová</t>
  </si>
  <si>
    <t>Adéla</t>
  </si>
  <si>
    <t>Žák</t>
  </si>
  <si>
    <t>1.B</t>
  </si>
  <si>
    <t>Černá</t>
  </si>
  <si>
    <t>Fantíková</t>
  </si>
  <si>
    <t>Janďura</t>
  </si>
  <si>
    <t>Jakub</t>
  </si>
  <si>
    <t>Kesner</t>
  </si>
  <si>
    <t>Kimmerová</t>
  </si>
  <si>
    <t>Nikola</t>
  </si>
  <si>
    <t>Kipor</t>
  </si>
  <si>
    <t>Patrik</t>
  </si>
  <si>
    <t>Kosák</t>
  </si>
  <si>
    <t>Jiří</t>
  </si>
  <si>
    <t>Košek</t>
  </si>
  <si>
    <t>Martin</t>
  </si>
  <si>
    <t>Ledvinková</t>
  </si>
  <si>
    <t>Patricie</t>
  </si>
  <si>
    <t>Dominika</t>
  </si>
  <si>
    <t>Nováková</t>
  </si>
  <si>
    <t>Klára</t>
  </si>
  <si>
    <t>Nuderová</t>
  </si>
  <si>
    <t>Kateřina</t>
  </si>
  <si>
    <t>Pavelka</t>
  </si>
  <si>
    <t>Matěj</t>
  </si>
  <si>
    <t>Plačková</t>
  </si>
  <si>
    <t>Anna</t>
  </si>
  <si>
    <t>Rezlerová</t>
  </si>
  <si>
    <t>Richtr</t>
  </si>
  <si>
    <t>Ondřej</t>
  </si>
  <si>
    <t>Řezáč</t>
  </si>
  <si>
    <t>Daniel</t>
  </si>
  <si>
    <t>Švecová</t>
  </si>
  <si>
    <t>Voháňka</t>
  </si>
  <si>
    <t>2.A</t>
  </si>
  <si>
    <t>Veronika</t>
  </si>
  <si>
    <t>Vojtěch</t>
  </si>
  <si>
    <t>Sabina</t>
  </si>
  <si>
    <t>Nikol</t>
  </si>
  <si>
    <t>Kristýna</t>
  </si>
  <si>
    <t>Krupička</t>
  </si>
  <si>
    <t>Zuzana</t>
  </si>
  <si>
    <t>Polák</t>
  </si>
  <si>
    <t>Petr</t>
  </si>
  <si>
    <t>Lucie</t>
  </si>
  <si>
    <t>Eva</t>
  </si>
  <si>
    <t>2.B</t>
  </si>
  <si>
    <t>Barbora</t>
  </si>
  <si>
    <t>Malina</t>
  </si>
  <si>
    <t>Vít</t>
  </si>
  <si>
    <t>Müller</t>
  </si>
  <si>
    <t>Pavel</t>
  </si>
  <si>
    <t>Martina</t>
  </si>
  <si>
    <t>Dominik</t>
  </si>
  <si>
    <t>Vencová</t>
  </si>
  <si>
    <t>3.A</t>
  </si>
  <si>
    <t>Boboková</t>
  </si>
  <si>
    <t>Hájková</t>
  </si>
  <si>
    <t>Hana</t>
  </si>
  <si>
    <t>Hoffmann</t>
  </si>
  <si>
    <t>Jaček</t>
  </si>
  <si>
    <t>Janečková</t>
  </si>
  <si>
    <t>Jana</t>
  </si>
  <si>
    <t>Kolín</t>
  </si>
  <si>
    <t>Král</t>
  </si>
  <si>
    <t>Adam</t>
  </si>
  <si>
    <t>Molnárová</t>
  </si>
  <si>
    <t>Michaela</t>
  </si>
  <si>
    <t>Nemčoková</t>
  </si>
  <si>
    <t>Novotný</t>
  </si>
  <si>
    <t>Pappová</t>
  </si>
  <si>
    <t>Alexandra</t>
  </si>
  <si>
    <t>Ramseidlová</t>
  </si>
  <si>
    <t>Dana</t>
  </si>
  <si>
    <t>Pavla</t>
  </si>
  <si>
    <t>Rečná</t>
  </si>
  <si>
    <t>Rysnerová</t>
  </si>
  <si>
    <t>Suchomel</t>
  </si>
  <si>
    <t>Šímová</t>
  </si>
  <si>
    <t>Trejbal</t>
  </si>
  <si>
    <t>Josef</t>
  </si>
  <si>
    <t>Vaníčková</t>
  </si>
  <si>
    <t>Žagan</t>
  </si>
  <si>
    <t>4.A</t>
  </si>
  <si>
    <t>Burešová</t>
  </si>
  <si>
    <t>Kamila</t>
  </si>
  <si>
    <t>Čermáková</t>
  </si>
  <si>
    <t>Gabriela</t>
  </si>
  <si>
    <t>Čeřovská</t>
  </si>
  <si>
    <t>Erhartová</t>
  </si>
  <si>
    <t>Eliška</t>
  </si>
  <si>
    <t>Fejt</t>
  </si>
  <si>
    <t>Frumarová</t>
  </si>
  <si>
    <t>Hlavsa</t>
  </si>
  <si>
    <t>Jakl</t>
  </si>
  <si>
    <t>František</t>
  </si>
  <si>
    <t>Kyrianová</t>
  </si>
  <si>
    <t>Lipšanová</t>
  </si>
  <si>
    <t>Malá</t>
  </si>
  <si>
    <t>Plášil</t>
  </si>
  <si>
    <t>Skalský</t>
  </si>
  <si>
    <t>René</t>
  </si>
  <si>
    <t>Suchý</t>
  </si>
  <si>
    <t>Tadeáš</t>
  </si>
  <si>
    <t>Šimerová</t>
  </si>
  <si>
    <t>Šůla</t>
  </si>
  <si>
    <t>Vrabcová</t>
  </si>
  <si>
    <t>Denisa</t>
  </si>
  <si>
    <t>Borek</t>
  </si>
  <si>
    <t>Dědek</t>
  </si>
  <si>
    <t>Děkan</t>
  </si>
  <si>
    <t>Dimlová</t>
  </si>
  <si>
    <t>Romana</t>
  </si>
  <si>
    <t>Kumprecht</t>
  </si>
  <si>
    <t>Lehký</t>
  </si>
  <si>
    <t>Lissner</t>
  </si>
  <si>
    <t>Malinovská</t>
  </si>
  <si>
    <t>Pecháček</t>
  </si>
  <si>
    <t>Podešvová</t>
  </si>
  <si>
    <t>Rutšeková</t>
  </si>
  <si>
    <t>Salomon</t>
  </si>
  <si>
    <t>Šounová</t>
  </si>
  <si>
    <t>Vlastimil</t>
  </si>
  <si>
    <t>Vacková</t>
  </si>
  <si>
    <t>Vejnar</t>
  </si>
  <si>
    <t>Vrabec</t>
  </si>
  <si>
    <t>Milan</t>
  </si>
  <si>
    <t>Wolf</t>
  </si>
  <si>
    <t>Zelenková</t>
  </si>
  <si>
    <t>5.A</t>
  </si>
  <si>
    <t>Bahník</t>
  </si>
  <si>
    <t>Blažková</t>
  </si>
  <si>
    <t>Dostál</t>
  </si>
  <si>
    <t>Eppertová</t>
  </si>
  <si>
    <t>Flesner</t>
  </si>
  <si>
    <t>Hráský</t>
  </si>
  <si>
    <t>Robin</t>
  </si>
  <si>
    <t>Humburger</t>
  </si>
  <si>
    <t>Kofrová</t>
  </si>
  <si>
    <t>Kovář</t>
  </si>
  <si>
    <t>Václav</t>
  </si>
  <si>
    <t>Kučera</t>
  </si>
  <si>
    <t>Peterová</t>
  </si>
  <si>
    <t>Pikešová</t>
  </si>
  <si>
    <t>Pleskotová</t>
  </si>
  <si>
    <t>Pochová</t>
  </si>
  <si>
    <t>Skálová</t>
  </si>
  <si>
    <t>Tomsová</t>
  </si>
  <si>
    <t>Vladař</t>
  </si>
  <si>
    <t>Burián</t>
  </si>
  <si>
    <t>Czichon</t>
  </si>
  <si>
    <t>Radek</t>
  </si>
  <si>
    <t>Demel</t>
  </si>
  <si>
    <t>Eliášová</t>
  </si>
  <si>
    <t>Galáč</t>
  </si>
  <si>
    <t>Gamba</t>
  </si>
  <si>
    <t>Helikarová</t>
  </si>
  <si>
    <t>Janďurová</t>
  </si>
  <si>
    <t>Ježková</t>
  </si>
  <si>
    <t>Jindrová</t>
  </si>
  <si>
    <t>Kaplová</t>
  </si>
  <si>
    <t>Kejzar</t>
  </si>
  <si>
    <t>Otakar</t>
  </si>
  <si>
    <t>Košková</t>
  </si>
  <si>
    <t>Novák</t>
  </si>
  <si>
    <t>Pavlíček</t>
  </si>
  <si>
    <t>Posseltová</t>
  </si>
  <si>
    <t>Aneta</t>
  </si>
  <si>
    <t>Satrapa</t>
  </si>
  <si>
    <t>Slabý</t>
  </si>
  <si>
    <t>Aleš</t>
  </si>
  <si>
    <t>Trejbalová</t>
  </si>
  <si>
    <t>Věra</t>
  </si>
  <si>
    <t>6.A</t>
  </si>
  <si>
    <t>Bartoníček</t>
  </si>
  <si>
    <t>Bolechová</t>
  </si>
  <si>
    <t>Dědková</t>
  </si>
  <si>
    <t>Štěpánka</t>
  </si>
  <si>
    <t>Frumar</t>
  </si>
  <si>
    <t>Miloš</t>
  </si>
  <si>
    <t>Grolmusová</t>
  </si>
  <si>
    <t>Janíček</t>
  </si>
  <si>
    <t>Kolínský</t>
  </si>
  <si>
    <t>Luboš</t>
  </si>
  <si>
    <t>Křížová</t>
  </si>
  <si>
    <t>Andrea</t>
  </si>
  <si>
    <t>Kubelková</t>
  </si>
  <si>
    <t>Lagová</t>
  </si>
  <si>
    <t>Nicole</t>
  </si>
  <si>
    <t>Lánská</t>
  </si>
  <si>
    <t>Terezie</t>
  </si>
  <si>
    <t>Lukešová</t>
  </si>
  <si>
    <t>Michael</t>
  </si>
  <si>
    <t>Nalezinková</t>
  </si>
  <si>
    <t>Monika</t>
  </si>
  <si>
    <t>Prosová</t>
  </si>
  <si>
    <t>Remlová</t>
  </si>
  <si>
    <t>Řehka</t>
  </si>
  <si>
    <t>Šůlová</t>
  </si>
  <si>
    <t>Ivana</t>
  </si>
  <si>
    <t>Zajíc</t>
  </si>
  <si>
    <t>Zmatlíková</t>
  </si>
  <si>
    <t>Adamová</t>
  </si>
  <si>
    <t>Bělík</t>
  </si>
  <si>
    <t>Harbich</t>
  </si>
  <si>
    <t>Hlavatý</t>
  </si>
  <si>
    <t>Hozák</t>
  </si>
  <si>
    <t>Richard</t>
  </si>
  <si>
    <t>Kosina</t>
  </si>
  <si>
    <t>Koublová</t>
  </si>
  <si>
    <t>Krúpa</t>
  </si>
  <si>
    <t>Kubíková</t>
  </si>
  <si>
    <t>Maděrová</t>
  </si>
  <si>
    <t>Míka</t>
  </si>
  <si>
    <t>Petera</t>
  </si>
  <si>
    <t>Šebek</t>
  </si>
  <si>
    <t>Šilhán</t>
  </si>
  <si>
    <t>Vnoučková</t>
  </si>
  <si>
    <t>Volek</t>
  </si>
  <si>
    <t>Zelenka</t>
  </si>
  <si>
    <t>7.A</t>
  </si>
  <si>
    <t>7.B</t>
  </si>
  <si>
    <t>8.A</t>
  </si>
  <si>
    <t>8.B</t>
  </si>
  <si>
    <t>Bělina</t>
  </si>
  <si>
    <t>9.A</t>
  </si>
  <si>
    <t>9.B</t>
  </si>
  <si>
    <t>Příjmení</t>
  </si>
  <si>
    <t>Jméno</t>
  </si>
  <si>
    <t>Celkem:</t>
  </si>
  <si>
    <t>3.B</t>
  </si>
  <si>
    <t>Benešová</t>
  </si>
  <si>
    <t>Čupr</t>
  </si>
  <si>
    <t>Drapák</t>
  </si>
  <si>
    <t>Hajer</t>
  </si>
  <si>
    <t>Oskar</t>
  </si>
  <si>
    <t>Hoffmannová</t>
  </si>
  <si>
    <t>Kellerová</t>
  </si>
  <si>
    <t>Thach</t>
  </si>
  <si>
    <t>Pavlíková</t>
  </si>
  <si>
    <t>Reml</t>
  </si>
  <si>
    <t>Svobodová</t>
  </si>
  <si>
    <t>Daniela</t>
  </si>
  <si>
    <t>Šmerda</t>
  </si>
  <si>
    <t>Tajčmanová</t>
  </si>
  <si>
    <t>Toráková</t>
  </si>
  <si>
    <t>Iveta</t>
  </si>
  <si>
    <t>Bělíková</t>
  </si>
  <si>
    <t>Doležal</t>
  </si>
  <si>
    <t>Fiala</t>
  </si>
  <si>
    <t>Galáčová</t>
  </si>
  <si>
    <t>Hájek</t>
  </si>
  <si>
    <t>Kočí</t>
  </si>
  <si>
    <t>Langer</t>
  </si>
  <si>
    <t>Ljachová</t>
  </si>
  <si>
    <t>Nolová</t>
  </si>
  <si>
    <t>Pechová</t>
  </si>
  <si>
    <t>Přívozník</t>
  </si>
  <si>
    <t>Hastrdlo</t>
  </si>
  <si>
    <t>Řezníček</t>
  </si>
  <si>
    <t>Škvára</t>
  </si>
  <si>
    <t>Kubínová</t>
  </si>
  <si>
    <t>Natálie</t>
  </si>
  <si>
    <t>Podhájecká</t>
  </si>
  <si>
    <t>Habr</t>
  </si>
  <si>
    <t>Salačová</t>
  </si>
  <si>
    <t>Ventruba</t>
  </si>
  <si>
    <t>Nguyen Ngoc</t>
  </si>
  <si>
    <t xml:space="preserve"> </t>
  </si>
  <si>
    <t>Scheib</t>
  </si>
  <si>
    <t>celkem:</t>
  </si>
  <si>
    <t>Šustr</t>
  </si>
  <si>
    <t>4.B</t>
  </si>
  <si>
    <t>Čížek</t>
  </si>
  <si>
    <t>Drienová</t>
  </si>
  <si>
    <t>Dubská</t>
  </si>
  <si>
    <t>Foltánová</t>
  </si>
  <si>
    <t>Renée</t>
  </si>
  <si>
    <t>Klemša</t>
  </si>
  <si>
    <t>Zdeněk</t>
  </si>
  <si>
    <t>Kloz</t>
  </si>
  <si>
    <t>Konečný</t>
  </si>
  <si>
    <t>Podrábská</t>
  </si>
  <si>
    <t>Marie</t>
  </si>
  <si>
    <t>Rasl</t>
  </si>
  <si>
    <t>Vítězslav</t>
  </si>
  <si>
    <t>Riegrová</t>
  </si>
  <si>
    <t>Starý</t>
  </si>
  <si>
    <t>Štangler</t>
  </si>
  <si>
    <t>Vaňoučková</t>
  </si>
  <si>
    <t>Vejvarová</t>
  </si>
  <si>
    <t>Zeman</t>
  </si>
  <si>
    <t>Nicol</t>
  </si>
  <si>
    <t>Firman</t>
  </si>
  <si>
    <t>Kasan</t>
  </si>
  <si>
    <t>Kropáček</t>
  </si>
  <si>
    <t>Kurillová</t>
  </si>
  <si>
    <t>Ljach</t>
  </si>
  <si>
    <t>Mádle</t>
  </si>
  <si>
    <t>Raška</t>
  </si>
  <si>
    <t>Sasková</t>
  </si>
  <si>
    <t>Stříž</t>
  </si>
  <si>
    <t>Šálková</t>
  </si>
  <si>
    <t>Šubrtová</t>
  </si>
  <si>
    <t>Tomášek</t>
  </si>
  <si>
    <t>Žižková</t>
  </si>
  <si>
    <t>Beneš</t>
  </si>
  <si>
    <t>Malinovský</t>
  </si>
  <si>
    <t>Jaroš</t>
  </si>
  <si>
    <t>Valentýna</t>
  </si>
  <si>
    <t>Matuský</t>
  </si>
  <si>
    <t>Štěpán</t>
  </si>
  <si>
    <t>Ryšánková</t>
  </si>
  <si>
    <t>Společné</t>
  </si>
  <si>
    <t>Šádek</t>
  </si>
  <si>
    <t>Čechtický</t>
  </si>
  <si>
    <t>5.B</t>
  </si>
  <si>
    <t xml:space="preserve">Báča </t>
  </si>
  <si>
    <t>Kryštof</t>
  </si>
  <si>
    <t xml:space="preserve">Beníček </t>
  </si>
  <si>
    <t xml:space="preserve">Bublová </t>
  </si>
  <si>
    <t xml:space="preserve">Devátý </t>
  </si>
  <si>
    <t>Michal</t>
  </si>
  <si>
    <t xml:space="preserve">Hrdinová </t>
  </si>
  <si>
    <t>Kmoch</t>
  </si>
  <si>
    <t xml:space="preserve">Kolář </t>
  </si>
  <si>
    <t xml:space="preserve">Kolářová </t>
  </si>
  <si>
    <t>Anna Marie</t>
  </si>
  <si>
    <t xml:space="preserve">Krupičková </t>
  </si>
  <si>
    <t xml:space="preserve">Kulhavý </t>
  </si>
  <si>
    <t xml:space="preserve">Lankáš </t>
  </si>
  <si>
    <t>Johan Jindřich</t>
  </si>
  <si>
    <t>Kristýnka</t>
  </si>
  <si>
    <t xml:space="preserve">Matějčík </t>
  </si>
  <si>
    <t xml:space="preserve">Mitlener </t>
  </si>
  <si>
    <t>Neckář</t>
  </si>
  <si>
    <t>Matyáš</t>
  </si>
  <si>
    <t xml:space="preserve">Öszi </t>
  </si>
  <si>
    <t xml:space="preserve">Paděra </t>
  </si>
  <si>
    <t>Poupová</t>
  </si>
  <si>
    <t xml:space="preserve">Reisiegel </t>
  </si>
  <si>
    <t xml:space="preserve">Sedlák </t>
  </si>
  <si>
    <t xml:space="preserve">Struhovská </t>
  </si>
  <si>
    <t>Šimonová</t>
  </si>
  <si>
    <t>Třešňáková</t>
  </si>
  <si>
    <t>Bareš</t>
  </si>
  <si>
    <t xml:space="preserve">Blinka </t>
  </si>
  <si>
    <t xml:space="preserve">Fiala </t>
  </si>
  <si>
    <t xml:space="preserve">Flesner </t>
  </si>
  <si>
    <t xml:space="preserve">Götz </t>
  </si>
  <si>
    <t xml:space="preserve">Grolmusová </t>
  </si>
  <si>
    <t>Amálie</t>
  </si>
  <si>
    <t xml:space="preserve">Holas </t>
  </si>
  <si>
    <t xml:space="preserve">Horňáček </t>
  </si>
  <si>
    <t>Horváth</t>
  </si>
  <si>
    <t>Peter</t>
  </si>
  <si>
    <t>Ježková Simona</t>
  </si>
  <si>
    <t xml:space="preserve">Kánský </t>
  </si>
  <si>
    <t xml:space="preserve">Kofrová </t>
  </si>
  <si>
    <t>Mraček</t>
  </si>
  <si>
    <t xml:space="preserve">Nigrin </t>
  </si>
  <si>
    <t xml:space="preserve">Pikešová </t>
  </si>
  <si>
    <t xml:space="preserve">Podešvová  </t>
  </si>
  <si>
    <t xml:space="preserve">Růžička </t>
  </si>
  <si>
    <t>Susová</t>
  </si>
  <si>
    <t xml:space="preserve">Štanglerová </t>
  </si>
  <si>
    <t xml:space="preserve">Trávníčková </t>
  </si>
  <si>
    <t xml:space="preserve">Vancl </t>
  </si>
  <si>
    <t xml:space="preserve">Vrabec </t>
  </si>
  <si>
    <t>Kastnerová</t>
  </si>
  <si>
    <t>zahraničí</t>
  </si>
  <si>
    <t>x</t>
  </si>
  <si>
    <t>Bohuš</t>
  </si>
  <si>
    <t>Kopecký</t>
  </si>
  <si>
    <t>Viktor</t>
  </si>
  <si>
    <t>Malý</t>
  </si>
  <si>
    <t>Fabien Oldřich</t>
  </si>
  <si>
    <t>Bocheňský</t>
  </si>
  <si>
    <t>Jonáš</t>
  </si>
  <si>
    <t>Brabec</t>
  </si>
  <si>
    <t>Čeřovský</t>
  </si>
  <si>
    <t>Drbohlavová</t>
  </si>
  <si>
    <t>Faltová</t>
  </si>
  <si>
    <t>Hanušová</t>
  </si>
  <si>
    <t>Hladíková</t>
  </si>
  <si>
    <t>Chlumová</t>
  </si>
  <si>
    <t>Kolář</t>
  </si>
  <si>
    <t>Kratochvílová</t>
  </si>
  <si>
    <t>Lizancová</t>
  </si>
  <si>
    <t>Pavlína</t>
  </si>
  <si>
    <t>Ngo Dinh</t>
  </si>
  <si>
    <t>Viet Hung</t>
  </si>
  <si>
    <t>Olekšák</t>
  </si>
  <si>
    <t>Rabová</t>
  </si>
  <si>
    <t>Spěšný</t>
  </si>
  <si>
    <t>Šmerdová</t>
  </si>
  <si>
    <t>Špetlíková</t>
  </si>
  <si>
    <t>Toušová</t>
  </si>
  <si>
    <t>Baranovský</t>
  </si>
  <si>
    <t>Bílková</t>
  </si>
  <si>
    <t>Böhm</t>
  </si>
  <si>
    <t>Bolech</t>
  </si>
  <si>
    <t>Bucharová</t>
  </si>
  <si>
    <t>Csibová</t>
  </si>
  <si>
    <t>Černý</t>
  </si>
  <si>
    <t>Hlavatá</t>
  </si>
  <si>
    <t>Horáček</t>
  </si>
  <si>
    <t>Hrabáková</t>
  </si>
  <si>
    <t>Karásek</t>
  </si>
  <si>
    <t>Kašpar</t>
  </si>
  <si>
    <t>Kurtinová</t>
  </si>
  <si>
    <t>Lankaš</t>
  </si>
  <si>
    <t>Novotná</t>
  </si>
  <si>
    <t>Picková</t>
  </si>
  <si>
    <t>Miluše</t>
  </si>
  <si>
    <t>Plischková</t>
  </si>
  <si>
    <t>Poživil</t>
  </si>
  <si>
    <t>Raslová</t>
  </si>
  <si>
    <t>Vondráčková</t>
  </si>
  <si>
    <t>Holoubková</t>
  </si>
  <si>
    <t>Libuše</t>
  </si>
  <si>
    <t>NGUYEN  THI NGOC HUYEN</t>
  </si>
  <si>
    <t xml:space="preserve">Fitsay </t>
  </si>
  <si>
    <t>23.9.</t>
  </si>
  <si>
    <t>Holoubek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</si>
</sst>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</numFmts>
  <fonts count="17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2"/>
      <color indexed="8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E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0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182" fontId="2" fillId="0" borderId="17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5" fillId="0" borderId="18" xfId="0" applyFont="1" applyBorder="1" applyAlignment="1">
      <alignment horizontal="left"/>
    </xf>
    <xf numFmtId="180" fontId="2" fillId="0" borderId="19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180" fontId="2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2" fillId="0" borderId="33" xfId="0" applyFont="1" applyBorder="1" applyAlignment="1">
      <alignment/>
    </xf>
    <xf numFmtId="0" fontId="9" fillId="0" borderId="34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0" borderId="37" xfId="0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left" wrapText="1"/>
    </xf>
    <xf numFmtId="0" fontId="9" fillId="0" borderId="39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0" borderId="23" xfId="0" applyFont="1" applyFill="1" applyBorder="1" applyAlignment="1">
      <alignment horizontal="left" wrapText="1"/>
    </xf>
    <xf numFmtId="182" fontId="2" fillId="0" borderId="40" xfId="0" applyNumberFormat="1" applyFont="1" applyBorder="1" applyAlignment="1">
      <alignment/>
    </xf>
    <xf numFmtId="0" fontId="13" fillId="0" borderId="13" xfId="0" applyFont="1" applyFill="1" applyBorder="1" applyAlignment="1">
      <alignment horizontal="center"/>
    </xf>
    <xf numFmtId="180" fontId="12" fillId="0" borderId="5" xfId="0" applyNumberFormat="1" applyFont="1" applyBorder="1" applyAlignment="1">
      <alignment horizontal="center"/>
    </xf>
    <xf numFmtId="180" fontId="12" fillId="0" borderId="6" xfId="0" applyNumberFormat="1" applyFont="1" applyBorder="1" applyAlignment="1">
      <alignment horizontal="center"/>
    </xf>
    <xf numFmtId="180" fontId="12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18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82" fontId="7" fillId="0" borderId="0" xfId="0" applyNumberFormat="1" applyFont="1" applyAlignment="1">
      <alignment/>
    </xf>
    <xf numFmtId="180" fontId="1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5" fillId="2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180" fontId="12" fillId="0" borderId="5" xfId="0" applyNumberFormat="1" applyFont="1" applyFill="1" applyBorder="1" applyAlignment="1">
      <alignment horizontal="center" wrapText="1"/>
    </xf>
    <xf numFmtId="180" fontId="12" fillId="0" borderId="6" xfId="0" applyNumberFormat="1" applyFont="1" applyFill="1" applyBorder="1" applyAlignment="1">
      <alignment horizontal="center" wrapText="1"/>
    </xf>
    <xf numFmtId="180" fontId="12" fillId="0" borderId="7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180" fontId="2" fillId="0" borderId="42" xfId="0" applyNumberFormat="1" applyFont="1" applyBorder="1" applyAlignment="1">
      <alignment horizontal="center"/>
    </xf>
    <xf numFmtId="180" fontId="2" fillId="0" borderId="43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center"/>
    </xf>
    <xf numFmtId="180" fontId="14" fillId="0" borderId="0" xfId="0" applyNumberFormat="1" applyFont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80" fontId="12" fillId="0" borderId="42" xfId="0" applyNumberFormat="1" applyFont="1" applyBorder="1" applyAlignment="1" applyProtection="1">
      <alignment horizontal="center"/>
      <protection hidden="1"/>
    </xf>
    <xf numFmtId="180" fontId="12" fillId="0" borderId="6" xfId="0" applyNumberFormat="1" applyFont="1" applyBorder="1" applyAlignment="1" applyProtection="1">
      <alignment horizontal="center"/>
      <protection hidden="1"/>
    </xf>
    <xf numFmtId="180" fontId="12" fillId="0" borderId="7" xfId="0" applyNumberFormat="1" applyFont="1" applyBorder="1" applyAlignment="1" applyProtection="1">
      <alignment horizontal="center"/>
      <protection hidden="1"/>
    </xf>
    <xf numFmtId="180" fontId="12" fillId="0" borderId="5" xfId="0" applyNumberFormat="1" applyFont="1" applyBorder="1" applyAlignment="1" applyProtection="1">
      <alignment horizontal="center"/>
      <protection locked="0"/>
    </xf>
    <xf numFmtId="180" fontId="12" fillId="0" borderId="6" xfId="0" applyNumberFormat="1" applyFont="1" applyBorder="1" applyAlignment="1" applyProtection="1">
      <alignment horizontal="center"/>
      <protection locked="0"/>
    </xf>
    <xf numFmtId="180" fontId="12" fillId="0" borderId="7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>
      <alignment horizontal="center"/>
    </xf>
    <xf numFmtId="180" fontId="2" fillId="0" borderId="15" xfId="0" applyNumberFormat="1" applyFont="1" applyFill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180" fontId="2" fillId="0" borderId="44" xfId="0" applyNumberFormat="1" applyFont="1" applyBorder="1" applyAlignment="1">
      <alignment horizontal="center"/>
    </xf>
    <xf numFmtId="180" fontId="2" fillId="0" borderId="45" xfId="0" applyNumberFormat="1" applyFont="1" applyBorder="1" applyAlignment="1">
      <alignment horizontal="center"/>
    </xf>
    <xf numFmtId="180" fontId="2" fillId="0" borderId="46" xfId="0" applyNumberFormat="1" applyFont="1" applyBorder="1" applyAlignment="1">
      <alignment horizontal="center"/>
    </xf>
    <xf numFmtId="180" fontId="14" fillId="0" borderId="45" xfId="0" applyNumberFormat="1" applyFont="1" applyBorder="1" applyAlignment="1">
      <alignment horizontal="center"/>
    </xf>
    <xf numFmtId="180" fontId="14" fillId="0" borderId="47" xfId="0" applyNumberFormat="1" applyFont="1" applyBorder="1" applyAlignment="1">
      <alignment horizontal="center"/>
    </xf>
    <xf numFmtId="2" fontId="0" fillId="0" borderId="0" xfId="0" applyNumberFormat="1" applyAlignment="1">
      <alignment horizontal="left" indent="1"/>
    </xf>
    <xf numFmtId="180" fontId="2" fillId="0" borderId="47" xfId="0" applyNumberFormat="1" applyFont="1" applyBorder="1" applyAlignment="1">
      <alignment horizontal="center"/>
    </xf>
    <xf numFmtId="180" fontId="2" fillId="0" borderId="48" xfId="0" applyNumberFormat="1" applyFont="1" applyBorder="1" applyAlignment="1">
      <alignment horizontal="center"/>
    </xf>
    <xf numFmtId="180" fontId="14" fillId="0" borderId="14" xfId="0" applyNumberFormat="1" applyFont="1" applyBorder="1" applyAlignment="1">
      <alignment horizontal="center"/>
    </xf>
    <xf numFmtId="180" fontId="14" fillId="0" borderId="44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182" fontId="2" fillId="0" borderId="44" xfId="0" applyNumberFormat="1" applyFont="1" applyBorder="1" applyAlignment="1">
      <alignment horizontal="center"/>
    </xf>
    <xf numFmtId="182" fontId="2" fillId="0" borderId="15" xfId="0" applyNumberFormat="1" applyFont="1" applyBorder="1" applyAlignment="1">
      <alignment horizontal="center"/>
    </xf>
    <xf numFmtId="182" fontId="2" fillId="0" borderId="45" xfId="0" applyNumberFormat="1" applyFont="1" applyBorder="1" applyAlignment="1">
      <alignment horizontal="center"/>
    </xf>
    <xf numFmtId="182" fontId="14" fillId="0" borderId="45" xfId="0" applyNumberFormat="1" applyFont="1" applyBorder="1" applyAlignment="1">
      <alignment horizontal="center"/>
    </xf>
    <xf numFmtId="182" fontId="14" fillId="0" borderId="15" xfId="0" applyNumberFormat="1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2" fontId="2" fillId="0" borderId="48" xfId="0" applyNumberFormat="1" applyFont="1" applyBorder="1" applyAlignment="1">
      <alignment horizontal="center"/>
    </xf>
    <xf numFmtId="182" fontId="14" fillId="0" borderId="17" xfId="0" applyNumberFormat="1" applyFont="1" applyBorder="1" applyAlignment="1">
      <alignment horizontal="center"/>
    </xf>
    <xf numFmtId="182" fontId="14" fillId="0" borderId="40" xfId="0" applyNumberFormat="1" applyFont="1" applyBorder="1" applyAlignment="1">
      <alignment horizontal="center"/>
    </xf>
    <xf numFmtId="182" fontId="14" fillId="0" borderId="49" xfId="0" applyNumberFormat="1" applyFont="1" applyBorder="1" applyAlignment="1">
      <alignment horizontal="center"/>
    </xf>
    <xf numFmtId="182" fontId="14" fillId="0" borderId="0" xfId="0" applyNumberFormat="1" applyFont="1" applyAlignment="1">
      <alignment horizontal="center"/>
    </xf>
    <xf numFmtId="182" fontId="7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80" fontId="2" fillId="0" borderId="45" xfId="0" applyNumberFormat="1" applyFont="1" applyFill="1" applyBorder="1" applyAlignment="1">
      <alignment horizontal="center"/>
    </xf>
    <xf numFmtId="182" fontId="2" fillId="0" borderId="45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0" fontId="2" fillId="0" borderId="44" xfId="0" applyNumberFormat="1" applyFont="1" applyFill="1" applyBorder="1" applyAlignment="1">
      <alignment horizontal="center"/>
    </xf>
    <xf numFmtId="180" fontId="14" fillId="0" borderId="45" xfId="0" applyNumberFormat="1" applyFont="1" applyFill="1" applyBorder="1" applyAlignment="1">
      <alignment horizontal="center"/>
    </xf>
    <xf numFmtId="180" fontId="14" fillId="0" borderId="15" xfId="0" applyNumberFormat="1" applyFont="1" applyFill="1" applyBorder="1" applyAlignment="1">
      <alignment horizontal="center"/>
    </xf>
    <xf numFmtId="180" fontId="2" fillId="0" borderId="30" xfId="0" applyNumberFormat="1" applyFont="1" applyFill="1" applyBorder="1" applyAlignment="1">
      <alignment horizontal="center"/>
    </xf>
    <xf numFmtId="180" fontId="2" fillId="0" borderId="40" xfId="0" applyNumberFormat="1" applyFont="1" applyFill="1" applyBorder="1" applyAlignment="1">
      <alignment horizontal="center"/>
    </xf>
    <xf numFmtId="180" fontId="14" fillId="0" borderId="49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16" fillId="0" borderId="51" xfId="0" applyFont="1" applyFill="1" applyBorder="1" applyAlignment="1">
      <alignment horizontal="left"/>
    </xf>
    <xf numFmtId="0" fontId="16" fillId="0" borderId="52" xfId="0" applyFont="1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53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0" fontId="9" fillId="0" borderId="54" xfId="0" applyFont="1" applyFill="1" applyBorder="1" applyAlignment="1">
      <alignment horizontal="left" wrapText="1"/>
    </xf>
    <xf numFmtId="0" fontId="2" fillId="0" borderId="55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9" fillId="0" borderId="56" xfId="0" applyFont="1" applyFill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2" fillId="0" borderId="58" xfId="0" applyFont="1" applyBorder="1" applyAlignment="1">
      <alignment/>
    </xf>
    <xf numFmtId="0" fontId="4" fillId="0" borderId="59" xfId="0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0" fontId="2" fillId="0" borderId="32" xfId="0" applyNumberFormat="1" applyFont="1" applyBorder="1" applyAlignment="1">
      <alignment horizontal="center"/>
    </xf>
    <xf numFmtId="180" fontId="2" fillId="0" borderId="60" xfId="0" applyNumberFormat="1" applyFont="1" applyBorder="1" applyAlignment="1">
      <alignment horizontal="center"/>
    </xf>
    <xf numFmtId="180" fontId="2" fillId="0" borderId="54" xfId="0" applyNumberFormat="1" applyFont="1" applyBorder="1" applyAlignment="1">
      <alignment horizontal="center"/>
    </xf>
    <xf numFmtId="180" fontId="2" fillId="0" borderId="61" xfId="0" applyNumberFormat="1" applyFont="1" applyBorder="1" applyAlignment="1">
      <alignment horizontal="center"/>
    </xf>
    <xf numFmtId="180" fontId="2" fillId="0" borderId="55" xfId="0" applyNumberFormat="1" applyFont="1" applyBorder="1" applyAlignment="1">
      <alignment horizontal="center"/>
    </xf>
    <xf numFmtId="180" fontId="2" fillId="0" borderId="54" xfId="0" applyNumberFormat="1" applyFont="1" applyFill="1" applyBorder="1" applyAlignment="1">
      <alignment horizontal="center"/>
    </xf>
    <xf numFmtId="180" fontId="2" fillId="0" borderId="53" xfId="0" applyNumberFormat="1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6" xfId="0" applyFont="1" applyBorder="1" applyAlignment="1">
      <alignment/>
    </xf>
    <xf numFmtId="0" fontId="3" fillId="0" borderId="28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157" t="s">
        <v>0</v>
      </c>
      <c r="B1" s="5" t="s">
        <v>261</v>
      </c>
      <c r="C1" s="4" t="s">
        <v>262</v>
      </c>
      <c r="D1" s="183" t="s">
        <v>457</v>
      </c>
      <c r="E1" s="180"/>
      <c r="F1" s="117"/>
      <c r="G1" s="117"/>
      <c r="H1" s="109" t="s">
        <v>304</v>
      </c>
    </row>
    <row r="2" spans="1:8" ht="19.5" customHeight="1">
      <c r="A2" s="74">
        <v>1</v>
      </c>
      <c r="B2" s="158" t="s">
        <v>351</v>
      </c>
      <c r="C2" s="159" t="s">
        <v>352</v>
      </c>
      <c r="D2" s="192">
        <v>0</v>
      </c>
      <c r="E2" s="30"/>
      <c r="F2" s="38"/>
      <c r="G2" s="124"/>
      <c r="H2" s="111">
        <f>SUM(D2:G2)</f>
        <v>0</v>
      </c>
    </row>
    <row r="3" spans="1:8" ht="19.5" customHeight="1">
      <c r="A3" s="75">
        <v>2</v>
      </c>
      <c r="B3" s="160" t="s">
        <v>353</v>
      </c>
      <c r="C3" s="161" t="s">
        <v>63</v>
      </c>
      <c r="D3" s="184">
        <v>5</v>
      </c>
      <c r="E3" s="29"/>
      <c r="F3" s="29"/>
      <c r="G3" s="122"/>
      <c r="H3" s="111">
        <f>SUM(D3:G3)</f>
        <v>5</v>
      </c>
    </row>
    <row r="4" spans="1:8" ht="19.5" customHeight="1">
      <c r="A4" s="75">
        <v>3</v>
      </c>
      <c r="B4" s="160" t="s">
        <v>354</v>
      </c>
      <c r="C4" s="161" t="s">
        <v>96</v>
      </c>
      <c r="D4" s="181">
        <v>8</v>
      </c>
      <c r="E4" s="30"/>
      <c r="F4" s="30"/>
      <c r="G4" s="123"/>
      <c r="H4" s="112">
        <f aca="true" t="shared" si="0" ref="H4:H26">SUM(D4:G4)</f>
        <v>8</v>
      </c>
    </row>
    <row r="5" spans="1:8" ht="19.5" customHeight="1">
      <c r="A5" s="75">
        <v>4</v>
      </c>
      <c r="B5" s="160" t="s">
        <v>355</v>
      </c>
      <c r="C5" s="161" t="s">
        <v>356</v>
      </c>
      <c r="D5" s="181">
        <v>6</v>
      </c>
      <c r="E5" s="30"/>
      <c r="F5" s="30"/>
      <c r="G5" s="123"/>
      <c r="H5" s="112">
        <f t="shared" si="0"/>
        <v>6</v>
      </c>
    </row>
    <row r="6" spans="1:8" ht="19.5" customHeight="1">
      <c r="A6" s="75">
        <v>5</v>
      </c>
      <c r="B6" s="160" t="s">
        <v>357</v>
      </c>
      <c r="C6" s="161" t="s">
        <v>60</v>
      </c>
      <c r="D6" s="181">
        <v>2</v>
      </c>
      <c r="E6" s="30"/>
      <c r="F6" s="30"/>
      <c r="G6" s="123"/>
      <c r="H6" s="112">
        <f t="shared" si="0"/>
        <v>2</v>
      </c>
    </row>
    <row r="7" spans="1:8" ht="19.5" customHeight="1">
      <c r="A7" s="75">
        <v>6</v>
      </c>
      <c r="B7" s="160" t="s">
        <v>358</v>
      </c>
      <c r="C7" s="161" t="s">
        <v>8</v>
      </c>
      <c r="D7" s="181">
        <v>11</v>
      </c>
      <c r="E7" s="30"/>
      <c r="F7" s="30"/>
      <c r="G7" s="123"/>
      <c r="H7" s="112">
        <f t="shared" si="0"/>
        <v>11</v>
      </c>
    </row>
    <row r="8" spans="1:8" ht="19.5" customHeight="1">
      <c r="A8" s="75">
        <v>7</v>
      </c>
      <c r="B8" s="160" t="s">
        <v>359</v>
      </c>
      <c r="C8" s="161" t="s">
        <v>77</v>
      </c>
      <c r="D8" s="181">
        <v>144</v>
      </c>
      <c r="E8" s="30"/>
      <c r="F8" s="30"/>
      <c r="G8" s="125"/>
      <c r="H8" s="112">
        <f t="shared" si="0"/>
        <v>144</v>
      </c>
    </row>
    <row r="9" spans="1:8" ht="19.5" customHeight="1">
      <c r="A9" s="75">
        <v>8</v>
      </c>
      <c r="B9" s="160" t="s">
        <v>360</v>
      </c>
      <c r="C9" s="161" t="s">
        <v>361</v>
      </c>
      <c r="D9" s="181">
        <v>11</v>
      </c>
      <c r="E9" s="30"/>
      <c r="F9" s="30"/>
      <c r="G9" s="123"/>
      <c r="H9" s="112">
        <f t="shared" si="0"/>
        <v>11</v>
      </c>
    </row>
    <row r="10" spans="1:8" ht="19.5" customHeight="1">
      <c r="A10" s="75">
        <v>9</v>
      </c>
      <c r="B10" s="160" t="s">
        <v>362</v>
      </c>
      <c r="C10" s="161" t="s">
        <v>79</v>
      </c>
      <c r="D10" s="181">
        <v>4</v>
      </c>
      <c r="E10" s="30"/>
      <c r="F10" s="30"/>
      <c r="G10" s="123"/>
      <c r="H10" s="112">
        <f t="shared" si="0"/>
        <v>4</v>
      </c>
    </row>
    <row r="11" spans="1:8" ht="19.5" customHeight="1">
      <c r="A11" s="75">
        <v>10</v>
      </c>
      <c r="B11" s="160" t="s">
        <v>363</v>
      </c>
      <c r="C11" s="161" t="s">
        <v>345</v>
      </c>
      <c r="D11" s="181">
        <v>5</v>
      </c>
      <c r="E11" s="30"/>
      <c r="F11" s="30"/>
      <c r="G11" s="123"/>
      <c r="H11" s="112">
        <f t="shared" si="0"/>
        <v>5</v>
      </c>
    </row>
    <row r="12" spans="1:8" ht="19.5" customHeight="1">
      <c r="A12" s="75">
        <v>11</v>
      </c>
      <c r="B12" s="160" t="s">
        <v>364</v>
      </c>
      <c r="C12" s="161" t="s">
        <v>365</v>
      </c>
      <c r="D12" s="181">
        <v>48</v>
      </c>
      <c r="E12" s="30"/>
      <c r="F12" s="30"/>
      <c r="G12" s="123"/>
      <c r="H12" s="112">
        <f t="shared" si="0"/>
        <v>48</v>
      </c>
    </row>
    <row r="13" spans="1:8" ht="19.5" customHeight="1">
      <c r="A13" s="75">
        <v>12</v>
      </c>
      <c r="B13" s="160" t="s">
        <v>246</v>
      </c>
      <c r="C13" s="161" t="s">
        <v>366</v>
      </c>
      <c r="D13" s="181">
        <v>13</v>
      </c>
      <c r="E13" s="30"/>
      <c r="F13" s="30"/>
      <c r="G13" s="125"/>
      <c r="H13" s="112">
        <f t="shared" si="0"/>
        <v>13</v>
      </c>
    </row>
    <row r="14" spans="1:8" ht="19.5" customHeight="1">
      <c r="A14" s="75">
        <v>13</v>
      </c>
      <c r="B14" s="160" t="s">
        <v>367</v>
      </c>
      <c r="C14" s="161" t="s">
        <v>30</v>
      </c>
      <c r="D14" s="181">
        <v>22</v>
      </c>
      <c r="E14" s="30"/>
      <c r="F14" s="30"/>
      <c r="G14" s="123"/>
      <c r="H14" s="112">
        <f>SUM(D14:G14)</f>
        <v>22</v>
      </c>
    </row>
    <row r="15" spans="1:8" ht="19.5" customHeight="1">
      <c r="A15" s="75">
        <v>14</v>
      </c>
      <c r="B15" s="160" t="s">
        <v>368</v>
      </c>
      <c r="C15" s="161" t="s">
        <v>23</v>
      </c>
      <c r="D15" s="181">
        <v>22</v>
      </c>
      <c r="E15" s="30"/>
      <c r="F15" s="30"/>
      <c r="G15" s="125"/>
      <c r="H15" s="112">
        <f>SUM(D15:G15)</f>
        <v>22</v>
      </c>
    </row>
    <row r="16" spans="1:8" ht="19.5" customHeight="1">
      <c r="A16" s="75">
        <v>15</v>
      </c>
      <c r="B16" s="160" t="s">
        <v>84</v>
      </c>
      <c r="C16" s="161" t="s">
        <v>70</v>
      </c>
      <c r="D16" s="181">
        <v>0</v>
      </c>
      <c r="E16" s="30"/>
      <c r="F16" s="30"/>
      <c r="G16" s="123"/>
      <c r="H16" s="112">
        <f>SUM(D16:G16)</f>
        <v>0</v>
      </c>
    </row>
    <row r="17" spans="1:8" ht="19.5" customHeight="1">
      <c r="A17" s="75">
        <v>16</v>
      </c>
      <c r="B17" s="160" t="s">
        <v>369</v>
      </c>
      <c r="C17" s="161" t="s">
        <v>370</v>
      </c>
      <c r="D17" s="181">
        <v>10</v>
      </c>
      <c r="E17" s="30"/>
      <c r="F17" s="30"/>
      <c r="G17" s="125"/>
      <c r="H17" s="112">
        <f>SUM(D17:G17)</f>
        <v>10</v>
      </c>
    </row>
    <row r="18" spans="1:8" ht="19.5" customHeight="1">
      <c r="A18" s="75">
        <v>17</v>
      </c>
      <c r="B18" s="160" t="s">
        <v>371</v>
      </c>
      <c r="C18" s="161" t="s">
        <v>30</v>
      </c>
      <c r="D18" s="181">
        <v>34</v>
      </c>
      <c r="E18" s="30"/>
      <c r="F18" s="30"/>
      <c r="G18" s="123"/>
      <c r="H18" s="112">
        <f t="shared" si="0"/>
        <v>34</v>
      </c>
    </row>
    <row r="19" spans="1:8" ht="19.5" customHeight="1">
      <c r="A19" s="75">
        <v>18</v>
      </c>
      <c r="B19" s="160" t="s">
        <v>372</v>
      </c>
      <c r="C19" s="161" t="s">
        <v>23</v>
      </c>
      <c r="D19" s="181">
        <v>8</v>
      </c>
      <c r="E19" s="30"/>
      <c r="F19" s="30"/>
      <c r="G19" s="123"/>
      <c r="H19" s="112">
        <f t="shared" si="0"/>
        <v>8</v>
      </c>
    </row>
    <row r="20" spans="1:8" ht="19.5" customHeight="1">
      <c r="A20" s="75">
        <v>19</v>
      </c>
      <c r="B20" s="160" t="s">
        <v>373</v>
      </c>
      <c r="C20" s="161" t="s">
        <v>12</v>
      </c>
      <c r="D20" s="181">
        <v>55</v>
      </c>
      <c r="E20" s="30"/>
      <c r="F20" s="30"/>
      <c r="G20" s="123"/>
      <c r="H20" s="112">
        <f t="shared" si="0"/>
        <v>55</v>
      </c>
    </row>
    <row r="21" spans="1:8" ht="19.5" customHeight="1">
      <c r="A21" s="75">
        <v>20</v>
      </c>
      <c r="B21" s="160" t="s">
        <v>374</v>
      </c>
      <c r="C21" s="161" t="s">
        <v>30</v>
      </c>
      <c r="D21" s="181">
        <v>0</v>
      </c>
      <c r="E21" s="30"/>
      <c r="F21" s="30"/>
      <c r="G21" s="123"/>
      <c r="H21" s="112">
        <f t="shared" si="0"/>
        <v>0</v>
      </c>
    </row>
    <row r="22" spans="1:8" ht="19.5" customHeight="1">
      <c r="A22" s="75">
        <v>21</v>
      </c>
      <c r="B22" s="160" t="s">
        <v>375</v>
      </c>
      <c r="C22" s="161" t="s">
        <v>160</v>
      </c>
      <c r="D22" s="181">
        <f>12+4.5</f>
        <v>16.5</v>
      </c>
      <c r="E22" s="30"/>
      <c r="F22" s="30"/>
      <c r="G22" s="123"/>
      <c r="H22" s="112">
        <f t="shared" si="0"/>
        <v>16.5</v>
      </c>
    </row>
    <row r="23" spans="1:8" ht="19.5" customHeight="1">
      <c r="A23" s="162">
        <v>22</v>
      </c>
      <c r="B23" s="163" t="s">
        <v>376</v>
      </c>
      <c r="C23" s="164" t="s">
        <v>71</v>
      </c>
      <c r="D23" s="181">
        <v>0</v>
      </c>
      <c r="E23" s="30"/>
      <c r="F23" s="30"/>
      <c r="G23" s="123"/>
      <c r="H23" s="112">
        <f t="shared" si="0"/>
        <v>0</v>
      </c>
    </row>
    <row r="24" spans="1:8" ht="19.5" customHeight="1">
      <c r="A24" s="162">
        <v>23</v>
      </c>
      <c r="B24" s="163" t="s">
        <v>377</v>
      </c>
      <c r="C24" s="164" t="s">
        <v>10</v>
      </c>
      <c r="D24" s="181">
        <v>0</v>
      </c>
      <c r="E24" s="30"/>
      <c r="F24" s="119"/>
      <c r="G24" s="125"/>
      <c r="H24" s="112">
        <f t="shared" si="0"/>
        <v>0</v>
      </c>
    </row>
    <row r="25" spans="1:8" ht="19.5" customHeight="1">
      <c r="A25" s="162">
        <v>24</v>
      </c>
      <c r="B25" s="163" t="s">
        <v>378</v>
      </c>
      <c r="C25" s="164" t="s">
        <v>60</v>
      </c>
      <c r="D25" s="181">
        <v>70</v>
      </c>
      <c r="E25" s="30"/>
      <c r="F25" s="30"/>
      <c r="G25" s="123"/>
      <c r="H25" s="112">
        <f t="shared" si="0"/>
        <v>70</v>
      </c>
    </row>
    <row r="26" spans="1:8" ht="19.5" customHeight="1" thickBot="1">
      <c r="A26" s="165">
        <v>25</v>
      </c>
      <c r="B26" s="166" t="s">
        <v>235</v>
      </c>
      <c r="C26" s="167" t="s">
        <v>75</v>
      </c>
      <c r="D26" s="182">
        <v>3</v>
      </c>
      <c r="E26" s="31"/>
      <c r="F26" s="31"/>
      <c r="G26" s="128"/>
      <c r="H26" s="113">
        <f t="shared" si="0"/>
        <v>3</v>
      </c>
    </row>
    <row r="27" spans="2:8" ht="15.75">
      <c r="B27" s="86" t="s">
        <v>347</v>
      </c>
      <c r="C27" s="82"/>
      <c r="D27" s="83"/>
      <c r="E27" s="83"/>
      <c r="F27" s="83"/>
      <c r="G27" s="83"/>
      <c r="H27" s="83">
        <f>SUM(D27:G27)</f>
        <v>0</v>
      </c>
    </row>
    <row r="28" spans="2:8" ht="16.5" thickBot="1">
      <c r="B28" s="86"/>
      <c r="C28" s="82"/>
      <c r="D28" s="83"/>
      <c r="E28" s="83"/>
      <c r="F28" s="83"/>
      <c r="G28" s="83"/>
      <c r="H28" s="82"/>
    </row>
    <row r="29" spans="1:8" s="28" customFormat="1" ht="16.5" thickBot="1">
      <c r="A29" s="27"/>
      <c r="B29" s="96" t="s">
        <v>263</v>
      </c>
      <c r="D29" s="18">
        <f>SUM(D3:D27)</f>
        <v>497.5</v>
      </c>
      <c r="E29" s="18">
        <f>SUM(E3:E26)</f>
        <v>0</v>
      </c>
      <c r="F29" s="18">
        <f>SUM(F3:F27)</f>
        <v>0</v>
      </c>
      <c r="G29" s="18">
        <f>SUM(G3:G27)</f>
        <v>0</v>
      </c>
      <c r="H29" s="95">
        <f>SUM(H3:H27)</f>
        <v>497.5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77" r:id="rId1"/>
  <headerFooter alignWithMargins="0">
    <oddHeader>&amp;C&amp;"Arial,Tučné"&amp;14Sběr 2009 - 2010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B2" sqref="B2:C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350</v>
      </c>
      <c r="B1" s="10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55">
        <v>1</v>
      </c>
      <c r="B2" s="61" t="s">
        <v>432</v>
      </c>
      <c r="C2" s="62" t="s">
        <v>65</v>
      </c>
      <c r="D2" s="11">
        <v>3</v>
      </c>
      <c r="E2" s="29"/>
      <c r="F2" s="29"/>
      <c r="G2" s="122"/>
      <c r="H2" s="79">
        <f>SUM(D2:G2)</f>
        <v>3</v>
      </c>
    </row>
    <row r="3" spans="1:8" ht="19.5" customHeight="1">
      <c r="A3" s="56">
        <v>2</v>
      </c>
      <c r="B3" s="63" t="s">
        <v>433</v>
      </c>
      <c r="C3" s="64" t="s">
        <v>52</v>
      </c>
      <c r="D3" s="12">
        <v>93</v>
      </c>
      <c r="E3" s="30"/>
      <c r="F3" s="30"/>
      <c r="G3" s="123"/>
      <c r="H3" s="80">
        <f aca="true" t="shared" si="0" ref="H3:H24">SUM(D3:G3)</f>
        <v>93</v>
      </c>
    </row>
    <row r="4" spans="1:8" ht="19.5" customHeight="1">
      <c r="A4" s="56">
        <v>3</v>
      </c>
      <c r="B4" s="176" t="s">
        <v>434</v>
      </c>
      <c r="C4" s="177" t="s">
        <v>4</v>
      </c>
      <c r="D4" s="12">
        <v>680</v>
      </c>
      <c r="E4" s="30"/>
      <c r="F4" s="30"/>
      <c r="G4" s="123"/>
      <c r="H4" s="80">
        <f t="shared" si="0"/>
        <v>680</v>
      </c>
    </row>
    <row r="5" spans="1:8" ht="19.5" customHeight="1">
      <c r="A5" s="56">
        <v>4</v>
      </c>
      <c r="B5" s="63" t="s">
        <v>435</v>
      </c>
      <c r="C5" s="64" t="s">
        <v>4</v>
      </c>
      <c r="D5" s="12">
        <v>17</v>
      </c>
      <c r="E5" s="30"/>
      <c r="F5" s="30"/>
      <c r="G5" s="123"/>
      <c r="H5" s="80">
        <f t="shared" si="0"/>
        <v>17</v>
      </c>
    </row>
    <row r="6" spans="1:8" ht="19.5" customHeight="1">
      <c r="A6" s="56">
        <v>5</v>
      </c>
      <c r="B6" s="51" t="s">
        <v>436</v>
      </c>
      <c r="C6" s="52" t="s">
        <v>16</v>
      </c>
      <c r="D6" s="12">
        <v>28</v>
      </c>
      <c r="E6" s="30"/>
      <c r="F6" s="30"/>
      <c r="G6" s="123"/>
      <c r="H6" s="80">
        <f t="shared" si="0"/>
        <v>28</v>
      </c>
    </row>
    <row r="7" spans="1:8" ht="19.5" customHeight="1">
      <c r="A7" s="56">
        <v>6</v>
      </c>
      <c r="B7" s="51" t="s">
        <v>437</v>
      </c>
      <c r="C7" s="52" t="s">
        <v>16</v>
      </c>
      <c r="D7" s="12">
        <v>5</v>
      </c>
      <c r="E7" s="30"/>
      <c r="F7" s="30"/>
      <c r="G7" s="123"/>
      <c r="H7" s="80">
        <f t="shared" si="0"/>
        <v>5</v>
      </c>
    </row>
    <row r="8" spans="1:8" ht="19.5" customHeight="1">
      <c r="A8" s="56">
        <v>7</v>
      </c>
      <c r="B8" s="51" t="s">
        <v>438</v>
      </c>
      <c r="C8" s="52" t="s">
        <v>70</v>
      </c>
      <c r="D8" s="12">
        <v>10</v>
      </c>
      <c r="E8" s="30"/>
      <c r="F8" s="30"/>
      <c r="G8" s="123"/>
      <c r="H8" s="80">
        <f t="shared" si="0"/>
        <v>10</v>
      </c>
    </row>
    <row r="9" spans="1:8" ht="19.5" customHeight="1">
      <c r="A9" s="56">
        <v>8</v>
      </c>
      <c r="B9" s="63" t="s">
        <v>439</v>
      </c>
      <c r="C9" s="64" t="s">
        <v>43</v>
      </c>
      <c r="D9" s="12">
        <v>37</v>
      </c>
      <c r="E9" s="30"/>
      <c r="F9" s="30"/>
      <c r="G9" s="123"/>
      <c r="H9" s="80">
        <f t="shared" si="0"/>
        <v>37</v>
      </c>
    </row>
    <row r="10" spans="1:8" ht="19.5" customHeight="1">
      <c r="A10" s="56">
        <v>9</v>
      </c>
      <c r="B10" s="51" t="s">
        <v>440</v>
      </c>
      <c r="C10" s="52" t="s">
        <v>4</v>
      </c>
      <c r="D10" s="12">
        <v>180</v>
      </c>
      <c r="E10" s="30"/>
      <c r="F10" s="30"/>
      <c r="G10" s="123"/>
      <c r="H10" s="80">
        <f t="shared" si="0"/>
        <v>180</v>
      </c>
    </row>
    <row r="11" spans="1:8" ht="19.5" customHeight="1">
      <c r="A11" s="56">
        <v>10</v>
      </c>
      <c r="B11" s="63" t="s">
        <v>441</v>
      </c>
      <c r="C11" s="64" t="s">
        <v>81</v>
      </c>
      <c r="D11" s="12">
        <v>0</v>
      </c>
      <c r="E11" s="30"/>
      <c r="F11" s="30"/>
      <c r="G11" s="123"/>
      <c r="H11" s="80">
        <f t="shared" si="0"/>
        <v>0</v>
      </c>
    </row>
    <row r="12" spans="1:8" ht="19.5" customHeight="1">
      <c r="A12" s="56">
        <v>11</v>
      </c>
      <c r="B12" s="63" t="s">
        <v>442</v>
      </c>
      <c r="C12" s="64" t="s">
        <v>65</v>
      </c>
      <c r="D12" s="12">
        <v>60</v>
      </c>
      <c r="E12" s="30"/>
      <c r="F12" s="30"/>
      <c r="G12" s="123"/>
      <c r="H12" s="80">
        <f t="shared" si="0"/>
        <v>60</v>
      </c>
    </row>
    <row r="13" spans="1:8" ht="19.5" customHeight="1">
      <c r="A13" s="56">
        <v>12</v>
      </c>
      <c r="B13" s="51" t="s">
        <v>443</v>
      </c>
      <c r="C13" s="52" t="s">
        <v>4</v>
      </c>
      <c r="D13" s="12">
        <v>15</v>
      </c>
      <c r="E13" s="30"/>
      <c r="F13" s="30"/>
      <c r="G13" s="123"/>
      <c r="H13" s="80">
        <f t="shared" si="0"/>
        <v>15</v>
      </c>
    </row>
    <row r="14" spans="1:8" ht="19.5" customHeight="1">
      <c r="A14" s="56">
        <v>13</v>
      </c>
      <c r="B14" s="63" t="s">
        <v>420</v>
      </c>
      <c r="C14" s="64" t="s">
        <v>40</v>
      </c>
      <c r="D14" s="12">
        <v>103</v>
      </c>
      <c r="E14" s="30"/>
      <c r="F14" s="30"/>
      <c r="G14" s="123"/>
      <c r="H14" s="80">
        <f>SUM(D14:G14)</f>
        <v>103</v>
      </c>
    </row>
    <row r="15" spans="1:8" ht="19.5" customHeight="1">
      <c r="A15" s="56">
        <v>14</v>
      </c>
      <c r="B15" s="63" t="s">
        <v>444</v>
      </c>
      <c r="C15" s="64" t="s">
        <v>423</v>
      </c>
      <c r="D15" s="12">
        <v>960</v>
      </c>
      <c r="E15" s="30"/>
      <c r="F15" s="30"/>
      <c r="G15" s="123"/>
      <c r="H15" s="80">
        <f>SUM(D15:G15)</f>
        <v>960</v>
      </c>
    </row>
    <row r="16" spans="1:8" ht="19.5" customHeight="1">
      <c r="A16" s="56">
        <v>15</v>
      </c>
      <c r="B16" s="63" t="s">
        <v>445</v>
      </c>
      <c r="C16" s="64" t="s">
        <v>49</v>
      </c>
      <c r="D16" s="105">
        <v>78</v>
      </c>
      <c r="E16" s="30"/>
      <c r="F16" s="119"/>
      <c r="G16" s="125"/>
      <c r="H16" s="80">
        <f t="shared" si="0"/>
        <v>78</v>
      </c>
    </row>
    <row r="17" spans="1:8" ht="19.5" customHeight="1">
      <c r="A17" s="56">
        <v>16</v>
      </c>
      <c r="B17" s="63" t="s">
        <v>84</v>
      </c>
      <c r="C17" s="64" t="s">
        <v>85</v>
      </c>
      <c r="D17" s="12">
        <v>0</v>
      </c>
      <c r="E17" s="30"/>
      <c r="F17" s="30"/>
      <c r="G17" s="123"/>
      <c r="H17" s="80">
        <f t="shared" si="0"/>
        <v>0</v>
      </c>
    </row>
    <row r="18" spans="1:8" ht="19.5" customHeight="1">
      <c r="A18" s="56">
        <v>17</v>
      </c>
      <c r="B18" s="51" t="s">
        <v>446</v>
      </c>
      <c r="C18" s="52" t="s">
        <v>75</v>
      </c>
      <c r="D18" s="12">
        <v>20</v>
      </c>
      <c r="E18" s="30"/>
      <c r="F18" s="30"/>
      <c r="G18" s="123"/>
      <c r="H18" s="80">
        <f t="shared" si="0"/>
        <v>20</v>
      </c>
    </row>
    <row r="19" spans="1:8" ht="19.5" customHeight="1">
      <c r="A19" s="56">
        <v>18</v>
      </c>
      <c r="B19" s="63" t="s">
        <v>447</v>
      </c>
      <c r="C19" s="64" t="s">
        <v>448</v>
      </c>
      <c r="D19" s="12">
        <v>19</v>
      </c>
      <c r="E19" s="30"/>
      <c r="F19" s="30"/>
      <c r="G19" s="123"/>
      <c r="H19" s="80">
        <f t="shared" si="0"/>
        <v>19</v>
      </c>
    </row>
    <row r="20" spans="1:8" ht="19.5" customHeight="1">
      <c r="A20" s="56">
        <v>19</v>
      </c>
      <c r="B20" s="63" t="s">
        <v>449</v>
      </c>
      <c r="C20" s="64" t="s">
        <v>86</v>
      </c>
      <c r="D20" s="12">
        <v>45</v>
      </c>
      <c r="E20" s="30"/>
      <c r="F20" s="30"/>
      <c r="G20" s="123"/>
      <c r="H20" s="80">
        <f t="shared" si="0"/>
        <v>45</v>
      </c>
    </row>
    <row r="21" spans="1:8" ht="19.5" customHeight="1">
      <c r="A21" s="56">
        <v>20</v>
      </c>
      <c r="B21" s="51" t="s">
        <v>450</v>
      </c>
      <c r="C21" s="52" t="s">
        <v>23</v>
      </c>
      <c r="D21" s="12">
        <v>34</v>
      </c>
      <c r="E21" s="30"/>
      <c r="F21" s="30"/>
      <c r="G21" s="123"/>
      <c r="H21" s="80">
        <f t="shared" si="0"/>
        <v>34</v>
      </c>
    </row>
    <row r="22" spans="1:8" ht="19.5" customHeight="1">
      <c r="A22" s="56">
        <v>21</v>
      </c>
      <c r="B22" s="51" t="s">
        <v>451</v>
      </c>
      <c r="C22" s="52" t="s">
        <v>22</v>
      </c>
      <c r="D22" s="12">
        <v>75</v>
      </c>
      <c r="E22" s="30"/>
      <c r="F22" s="30"/>
      <c r="G22" s="123"/>
      <c r="H22" s="80">
        <f t="shared" si="0"/>
        <v>75</v>
      </c>
    </row>
    <row r="23" spans="1:8" ht="19.5" customHeight="1">
      <c r="A23" s="56">
        <v>22</v>
      </c>
      <c r="B23" s="63" t="s">
        <v>88</v>
      </c>
      <c r="C23" s="64" t="s">
        <v>73</v>
      </c>
      <c r="D23" s="13">
        <v>100</v>
      </c>
      <c r="E23" s="32"/>
      <c r="F23" s="32"/>
      <c r="G23" s="129"/>
      <c r="H23" s="80">
        <f t="shared" si="0"/>
        <v>100</v>
      </c>
    </row>
    <row r="24" spans="1:8" ht="19.5" customHeight="1" thickBot="1">
      <c r="A24" s="9">
        <v>23</v>
      </c>
      <c r="B24" s="65" t="s">
        <v>452</v>
      </c>
      <c r="C24" s="66" t="s">
        <v>73</v>
      </c>
      <c r="D24" s="14">
        <v>0</v>
      </c>
      <c r="E24" s="31"/>
      <c r="F24" s="31"/>
      <c r="G24" s="128"/>
      <c r="H24" s="81">
        <f t="shared" si="0"/>
        <v>0</v>
      </c>
    </row>
    <row r="25" spans="1:8" s="82" customFormat="1" ht="15.75">
      <c r="A25" s="91"/>
      <c r="B25" s="86" t="s">
        <v>347</v>
      </c>
      <c r="D25" s="83"/>
      <c r="E25" s="87"/>
      <c r="F25" s="87"/>
      <c r="G25" s="83"/>
      <c r="H25" s="83">
        <f>SUM(D25:G25)</f>
        <v>0</v>
      </c>
    </row>
    <row r="26" spans="4:7" ht="15.75" thickBot="1">
      <c r="D26" s="16"/>
      <c r="E26" s="15"/>
      <c r="F26" s="15"/>
      <c r="G26" s="15"/>
    </row>
    <row r="27" spans="1:8" s="28" customFormat="1" ht="16.5" thickBot="1">
      <c r="A27" s="27"/>
      <c r="B27" s="96" t="s">
        <v>263</v>
      </c>
      <c r="D27" s="18">
        <f>SUM(D2:D26)</f>
        <v>2562</v>
      </c>
      <c r="E27" s="18">
        <f>SUM(E2:E24)</f>
        <v>0</v>
      </c>
      <c r="F27" s="18">
        <f>SUM(F2:F24)</f>
        <v>0</v>
      </c>
      <c r="G27" s="18">
        <f>SUM(G2:G25)</f>
        <v>0</v>
      </c>
      <c r="H27" s="95">
        <f>SUM(H2:H25)</f>
        <v>2562</v>
      </c>
    </row>
    <row r="30" spans="5:6" ht="12.75">
      <c r="E30" s="15"/>
      <c r="F30" t="s">
        <v>302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80" r:id="rId1"/>
  <headerFooter alignWithMargins="0">
    <oddHeader>&amp;C&amp;"Arial,Tučné"&amp;16Sběr 2009 - 2010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B2" sqref="B2:C27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4.28125" style="1" customWidth="1"/>
    <col min="7" max="7" width="16.140625" style="1" customWidth="1"/>
    <col min="8" max="8" width="15.7109375" style="0" customWidth="1"/>
  </cols>
  <sheetData>
    <row r="1" spans="1:8" ht="24.75" customHeight="1" thickBot="1">
      <c r="A1" s="3" t="s">
        <v>207</v>
      </c>
      <c r="B1" s="10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7">
        <v>1</v>
      </c>
      <c r="B2" s="61" t="s">
        <v>90</v>
      </c>
      <c r="C2" s="62" t="s">
        <v>72</v>
      </c>
      <c r="D2" s="11">
        <v>0</v>
      </c>
      <c r="E2" s="33"/>
      <c r="F2" s="132"/>
      <c r="G2" s="133"/>
      <c r="H2" s="79">
        <f>SUM(D2:G2)</f>
        <v>0</v>
      </c>
    </row>
    <row r="3" spans="1:8" ht="19.5" customHeight="1">
      <c r="A3" s="8">
        <v>2</v>
      </c>
      <c r="B3" s="63" t="s">
        <v>37</v>
      </c>
      <c r="C3" s="64" t="s">
        <v>69</v>
      </c>
      <c r="D3" s="12">
        <v>43</v>
      </c>
      <c r="E3" s="34"/>
      <c r="F3" s="134"/>
      <c r="G3" s="135"/>
      <c r="H3" s="80">
        <f aca="true" t="shared" si="0" ref="H3:H27">SUM(D3:G3)</f>
        <v>43</v>
      </c>
    </row>
    <row r="4" spans="1:8" ht="19.5" customHeight="1">
      <c r="A4" s="8">
        <v>3</v>
      </c>
      <c r="B4" s="63" t="s">
        <v>91</v>
      </c>
      <c r="C4" s="64" t="s">
        <v>92</v>
      </c>
      <c r="D4" s="12">
        <v>2</v>
      </c>
      <c r="E4" s="34"/>
      <c r="F4" s="134"/>
      <c r="G4" s="135"/>
      <c r="H4" s="80">
        <f t="shared" si="0"/>
        <v>2</v>
      </c>
    </row>
    <row r="5" spans="1:8" ht="19.5" customHeight="1">
      <c r="A5" s="8">
        <v>4</v>
      </c>
      <c r="B5" s="63" t="s">
        <v>91</v>
      </c>
      <c r="C5" s="64" t="s">
        <v>56</v>
      </c>
      <c r="D5" s="12">
        <v>0</v>
      </c>
      <c r="E5" s="34"/>
      <c r="F5" s="134"/>
      <c r="G5" s="136"/>
      <c r="H5" s="80">
        <f t="shared" si="0"/>
        <v>0</v>
      </c>
    </row>
    <row r="6" spans="1:8" ht="19.5" customHeight="1">
      <c r="A6" s="8">
        <v>5</v>
      </c>
      <c r="B6" s="63" t="s">
        <v>93</v>
      </c>
      <c r="C6" s="64" t="s">
        <v>77</v>
      </c>
      <c r="D6" s="12">
        <v>16</v>
      </c>
      <c r="E6" s="34"/>
      <c r="F6" s="134"/>
      <c r="G6" s="135"/>
      <c r="H6" s="80">
        <f t="shared" si="0"/>
        <v>16</v>
      </c>
    </row>
    <row r="7" spans="1:8" ht="19.5" customHeight="1">
      <c r="A7" s="8">
        <v>6</v>
      </c>
      <c r="B7" s="63" t="s">
        <v>453</v>
      </c>
      <c r="C7" s="64" t="s">
        <v>454</v>
      </c>
      <c r="D7" s="12">
        <v>10</v>
      </c>
      <c r="E7" s="34"/>
      <c r="F7" s="134"/>
      <c r="G7" s="147"/>
      <c r="H7" s="80">
        <f t="shared" si="0"/>
        <v>10</v>
      </c>
    </row>
    <row r="8" spans="1:8" ht="19.5" customHeight="1">
      <c r="A8" s="8">
        <v>7</v>
      </c>
      <c r="B8" s="63" t="s">
        <v>13</v>
      </c>
      <c r="C8" s="64" t="s">
        <v>8</v>
      </c>
      <c r="D8" s="12">
        <v>9</v>
      </c>
      <c r="E8" s="34"/>
      <c r="F8" s="134"/>
      <c r="G8" s="135"/>
      <c r="H8" s="80">
        <f t="shared" si="0"/>
        <v>9</v>
      </c>
    </row>
    <row r="9" spans="1:8" ht="19.5" customHeight="1">
      <c r="A9" s="8">
        <v>8</v>
      </c>
      <c r="B9" s="63" t="s">
        <v>94</v>
      </c>
      <c r="C9" s="64" t="s">
        <v>4</v>
      </c>
      <c r="D9" s="12">
        <v>0</v>
      </c>
      <c r="E9" s="34"/>
      <c r="F9" s="134"/>
      <c r="G9" s="136"/>
      <c r="H9" s="80">
        <f t="shared" si="0"/>
        <v>0</v>
      </c>
    </row>
    <row r="10" spans="1:8" ht="19.5" customHeight="1">
      <c r="A10" s="8">
        <v>9</v>
      </c>
      <c r="B10" s="63" t="s">
        <v>97</v>
      </c>
      <c r="C10" s="64" t="s">
        <v>45</v>
      </c>
      <c r="D10" s="105">
        <v>143</v>
      </c>
      <c r="E10" s="34"/>
      <c r="F10" s="137"/>
      <c r="G10" s="136"/>
      <c r="H10" s="80">
        <f t="shared" si="0"/>
        <v>143</v>
      </c>
    </row>
    <row r="11" spans="1:8" ht="19.5" customHeight="1">
      <c r="A11" s="8">
        <v>10</v>
      </c>
      <c r="B11" s="63" t="s">
        <v>74</v>
      </c>
      <c r="C11" s="64" t="s">
        <v>47</v>
      </c>
      <c r="D11" s="12">
        <v>46</v>
      </c>
      <c r="E11" s="34"/>
      <c r="F11" s="134"/>
      <c r="G11" s="135"/>
      <c r="H11" s="80">
        <f t="shared" si="0"/>
        <v>46</v>
      </c>
    </row>
    <row r="12" spans="1:8" ht="19.5" customHeight="1">
      <c r="A12" s="8">
        <v>11</v>
      </c>
      <c r="B12" s="63" t="s">
        <v>344</v>
      </c>
      <c r="C12" s="64" t="s">
        <v>345</v>
      </c>
      <c r="D12" s="12">
        <v>7</v>
      </c>
      <c r="E12" s="34"/>
      <c r="F12" s="134"/>
      <c r="G12" s="135"/>
      <c r="H12" s="80">
        <f t="shared" si="0"/>
        <v>7</v>
      </c>
    </row>
    <row r="13" spans="1:8" ht="19.5" customHeight="1">
      <c r="A13" s="8">
        <v>12</v>
      </c>
      <c r="B13" s="63" t="s">
        <v>100</v>
      </c>
      <c r="C13" s="64" t="s">
        <v>101</v>
      </c>
      <c r="D13" s="12">
        <v>28</v>
      </c>
      <c r="E13" s="34"/>
      <c r="F13" s="134"/>
      <c r="G13" s="135"/>
      <c r="H13" s="80">
        <f t="shared" si="0"/>
        <v>28</v>
      </c>
    </row>
    <row r="14" spans="1:8" ht="19.5" customHeight="1">
      <c r="A14" s="8">
        <v>13</v>
      </c>
      <c r="B14" s="63" t="s">
        <v>102</v>
      </c>
      <c r="C14" s="64" t="s">
        <v>75</v>
      </c>
      <c r="D14" s="12">
        <v>6</v>
      </c>
      <c r="E14" s="34"/>
      <c r="F14" s="134"/>
      <c r="G14" s="135"/>
      <c r="H14" s="80">
        <f t="shared" si="0"/>
        <v>6</v>
      </c>
    </row>
    <row r="15" spans="1:8" ht="19.5" customHeight="1">
      <c r="A15" s="8">
        <v>14</v>
      </c>
      <c r="B15" s="63" t="s">
        <v>103</v>
      </c>
      <c r="C15" s="64" t="s">
        <v>47</v>
      </c>
      <c r="D15" s="12">
        <v>0</v>
      </c>
      <c r="E15" s="34"/>
      <c r="F15" s="134"/>
      <c r="G15" s="135"/>
      <c r="H15" s="80">
        <f t="shared" si="0"/>
        <v>0</v>
      </c>
    </row>
    <row r="16" spans="1:8" ht="19.5" customHeight="1">
      <c r="A16" s="8">
        <v>15</v>
      </c>
      <c r="B16" s="63" t="s">
        <v>104</v>
      </c>
      <c r="C16" s="64" t="s">
        <v>105</v>
      </c>
      <c r="D16" s="12">
        <v>290</v>
      </c>
      <c r="E16" s="34"/>
      <c r="F16" s="134"/>
      <c r="G16" s="135"/>
      <c r="H16" s="80">
        <f t="shared" si="0"/>
        <v>290</v>
      </c>
    </row>
    <row r="17" spans="1:8" ht="19.5" customHeight="1">
      <c r="A17" s="8">
        <v>16</v>
      </c>
      <c r="B17" s="63" t="s">
        <v>106</v>
      </c>
      <c r="C17" s="64" t="s">
        <v>107</v>
      </c>
      <c r="D17" s="12">
        <v>8</v>
      </c>
      <c r="E17" s="34"/>
      <c r="F17" s="134"/>
      <c r="G17" s="135"/>
      <c r="H17" s="80">
        <f t="shared" si="0"/>
        <v>8</v>
      </c>
    </row>
    <row r="18" spans="1:13" ht="19.5" customHeight="1">
      <c r="A18" s="8">
        <v>17</v>
      </c>
      <c r="B18" s="63" t="s">
        <v>106</v>
      </c>
      <c r="C18" s="64" t="s">
        <v>108</v>
      </c>
      <c r="D18" s="13">
        <v>8</v>
      </c>
      <c r="E18" s="35"/>
      <c r="F18" s="138"/>
      <c r="G18" s="139"/>
      <c r="H18" s="80">
        <f t="shared" si="0"/>
        <v>8</v>
      </c>
      <c r="M18" s="22"/>
    </row>
    <row r="19" spans="1:8" ht="19.5" customHeight="1">
      <c r="A19" s="8">
        <v>18</v>
      </c>
      <c r="B19" s="63" t="s">
        <v>109</v>
      </c>
      <c r="C19" s="64" t="s">
        <v>25</v>
      </c>
      <c r="D19" s="13">
        <v>15</v>
      </c>
      <c r="E19" s="35"/>
      <c r="F19" s="138"/>
      <c r="G19" s="139"/>
      <c r="H19" s="80">
        <f t="shared" si="0"/>
        <v>15</v>
      </c>
    </row>
    <row r="20" spans="1:8" ht="19.5" customHeight="1">
      <c r="A20" s="8">
        <v>19</v>
      </c>
      <c r="B20" s="63" t="s">
        <v>110</v>
      </c>
      <c r="C20" s="64" t="s">
        <v>101</v>
      </c>
      <c r="D20" s="13">
        <v>240</v>
      </c>
      <c r="E20" s="35"/>
      <c r="F20" s="140"/>
      <c r="G20" s="139"/>
      <c r="H20" s="80">
        <f t="shared" si="0"/>
        <v>240</v>
      </c>
    </row>
    <row r="21" spans="1:8" ht="19.5" customHeight="1">
      <c r="A21" s="8">
        <v>20</v>
      </c>
      <c r="B21" s="63" t="s">
        <v>346</v>
      </c>
      <c r="C21" s="64" t="s">
        <v>12</v>
      </c>
      <c r="D21" s="12">
        <v>7.5</v>
      </c>
      <c r="E21" s="34"/>
      <c r="F21" s="134"/>
      <c r="G21" s="135"/>
      <c r="H21" s="80">
        <f t="shared" si="0"/>
        <v>7.5</v>
      </c>
    </row>
    <row r="22" spans="1:8" ht="19.5" customHeight="1">
      <c r="A22" s="8">
        <v>21</v>
      </c>
      <c r="B22" s="63" t="s">
        <v>111</v>
      </c>
      <c r="C22" s="64" t="s">
        <v>23</v>
      </c>
      <c r="D22" s="12">
        <v>0</v>
      </c>
      <c r="E22" s="34"/>
      <c r="F22" s="134"/>
      <c r="G22" s="135"/>
      <c r="H22" s="80">
        <f t="shared" si="0"/>
        <v>0</v>
      </c>
    </row>
    <row r="23" spans="1:8" ht="19.5" customHeight="1">
      <c r="A23" s="8">
        <v>22</v>
      </c>
      <c r="B23" s="63" t="s">
        <v>348</v>
      </c>
      <c r="C23" s="64" t="s">
        <v>85</v>
      </c>
      <c r="D23" s="12">
        <v>0</v>
      </c>
      <c r="E23" s="34"/>
      <c r="F23" s="134"/>
      <c r="G23" s="135"/>
      <c r="H23" s="80">
        <f t="shared" si="0"/>
        <v>0</v>
      </c>
    </row>
    <row r="24" spans="1:8" ht="19.5" customHeight="1">
      <c r="A24" s="8">
        <v>23</v>
      </c>
      <c r="B24" s="63" t="s">
        <v>112</v>
      </c>
      <c r="C24" s="64" t="s">
        <v>16</v>
      </c>
      <c r="D24" s="12">
        <v>19</v>
      </c>
      <c r="E24" s="34"/>
      <c r="F24" s="134"/>
      <c r="G24" s="135"/>
      <c r="H24" s="80">
        <f t="shared" si="0"/>
        <v>19</v>
      </c>
    </row>
    <row r="25" spans="1:8" ht="19.5" customHeight="1">
      <c r="A25" s="8">
        <v>24</v>
      </c>
      <c r="B25" s="63" t="s">
        <v>113</v>
      </c>
      <c r="C25" s="64" t="s">
        <v>114</v>
      </c>
      <c r="D25" s="12">
        <v>0</v>
      </c>
      <c r="E25" s="34"/>
      <c r="F25" s="134"/>
      <c r="G25" s="135"/>
      <c r="H25" s="80">
        <f t="shared" si="0"/>
        <v>0</v>
      </c>
    </row>
    <row r="26" spans="1:8" ht="19.5" customHeight="1">
      <c r="A26" s="8">
        <v>25</v>
      </c>
      <c r="B26" s="63" t="s">
        <v>115</v>
      </c>
      <c r="C26" s="64" t="s">
        <v>101</v>
      </c>
      <c r="D26" s="12">
        <v>163</v>
      </c>
      <c r="E26" s="34"/>
      <c r="F26" s="137"/>
      <c r="G26" s="136"/>
      <c r="H26" s="80">
        <f t="shared" si="0"/>
        <v>163</v>
      </c>
    </row>
    <row r="27" spans="1:8" ht="19.5" customHeight="1" thickBot="1">
      <c r="A27" s="9">
        <v>26</v>
      </c>
      <c r="B27" s="179" t="s">
        <v>116</v>
      </c>
      <c r="C27" s="67" t="s">
        <v>14</v>
      </c>
      <c r="D27" s="58">
        <v>140</v>
      </c>
      <c r="E27" s="77"/>
      <c r="F27" s="141"/>
      <c r="G27" s="142"/>
      <c r="H27" s="81">
        <f t="shared" si="0"/>
        <v>140</v>
      </c>
    </row>
    <row r="28" spans="1:8" s="82" customFormat="1" ht="15.75">
      <c r="A28" s="91"/>
      <c r="B28" s="86" t="s">
        <v>347</v>
      </c>
      <c r="D28" s="83"/>
      <c r="E28" s="92"/>
      <c r="F28" s="143"/>
      <c r="G28" s="144"/>
      <c r="H28" s="83">
        <f>SUM(D28:G28)</f>
        <v>0</v>
      </c>
    </row>
    <row r="29" spans="1:7" s="82" customFormat="1" ht="16.5" thickBot="1">
      <c r="A29" s="91"/>
      <c r="B29" s="86"/>
      <c r="D29" s="83"/>
      <c r="E29" s="92"/>
      <c r="F29" s="144"/>
      <c r="G29" s="144"/>
    </row>
    <row r="30" spans="1:8" s="28" customFormat="1" ht="16.5" thickBot="1">
      <c r="A30" s="27"/>
      <c r="B30" s="96" t="s">
        <v>263</v>
      </c>
      <c r="D30" s="18">
        <f>SUM(D2:D28)</f>
        <v>1200.5</v>
      </c>
      <c r="E30" s="36">
        <v>2097</v>
      </c>
      <c r="F30" s="145">
        <f>SUM(F2:F28)</f>
        <v>0</v>
      </c>
      <c r="G30" s="145">
        <f>SUM(G2:G27)</f>
        <v>0</v>
      </c>
      <c r="H30" s="95">
        <f>SUM(H2:H28)</f>
        <v>1200.5</v>
      </c>
    </row>
    <row r="32" spans="4:8" ht="12.75">
      <c r="D32" s="15"/>
      <c r="E32" s="121"/>
      <c r="H32" s="2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75" r:id="rId1"/>
  <headerFooter alignWithMargins="0">
    <oddHeader>&amp;C&amp;"Arial,Tučné"&amp;16Sběr 2009 - 2010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B2" sqref="B2:C18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254</v>
      </c>
      <c r="B1" s="10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7">
        <v>1</v>
      </c>
      <c r="B2" s="68" t="s">
        <v>144</v>
      </c>
      <c r="C2" s="69" t="s">
        <v>30</v>
      </c>
      <c r="D2" s="11">
        <v>0</v>
      </c>
      <c r="E2" s="29"/>
      <c r="F2" s="29"/>
      <c r="G2" s="122"/>
      <c r="H2" s="79">
        <f>SUM(D2:G2)</f>
        <v>0</v>
      </c>
    </row>
    <row r="3" spans="1:8" ht="19.5" customHeight="1">
      <c r="A3" s="8">
        <v>2</v>
      </c>
      <c r="B3" s="70" t="s">
        <v>123</v>
      </c>
      <c r="C3" s="71" t="s">
        <v>124</v>
      </c>
      <c r="D3" s="12">
        <v>1</v>
      </c>
      <c r="E3" s="30"/>
      <c r="F3" s="30"/>
      <c r="G3" s="123"/>
      <c r="H3" s="80">
        <f aca="true" t="shared" si="0" ref="H3:H18">SUM(D3:G3)</f>
        <v>1</v>
      </c>
    </row>
    <row r="4" spans="1:8" ht="19.5" customHeight="1">
      <c r="A4" s="8">
        <v>3</v>
      </c>
      <c r="B4" s="70" t="s">
        <v>147</v>
      </c>
      <c r="C4" s="71" t="s">
        <v>114</v>
      </c>
      <c r="D4" s="12">
        <v>0</v>
      </c>
      <c r="E4" s="30"/>
      <c r="F4" s="30"/>
      <c r="G4" s="123"/>
      <c r="H4" s="80">
        <f t="shared" si="0"/>
        <v>0</v>
      </c>
    </row>
    <row r="5" spans="1:8" ht="19.5" customHeight="1">
      <c r="A5" s="8">
        <v>4</v>
      </c>
      <c r="B5" s="70" t="s">
        <v>130</v>
      </c>
      <c r="C5" s="71" t="s">
        <v>73</v>
      </c>
      <c r="D5" s="12">
        <v>108</v>
      </c>
      <c r="E5" s="30"/>
      <c r="F5" s="30"/>
      <c r="G5" s="123"/>
      <c r="H5" s="80">
        <f t="shared" si="0"/>
        <v>108</v>
      </c>
    </row>
    <row r="6" spans="1:8" ht="19.5" customHeight="1">
      <c r="A6" s="8">
        <v>5</v>
      </c>
      <c r="B6" s="70" t="s">
        <v>148</v>
      </c>
      <c r="C6" s="71" t="s">
        <v>40</v>
      </c>
      <c r="D6" s="12">
        <v>4</v>
      </c>
      <c r="E6" s="30"/>
      <c r="F6" s="30"/>
      <c r="G6" s="123"/>
      <c r="H6" s="80">
        <f t="shared" si="0"/>
        <v>4</v>
      </c>
    </row>
    <row r="7" spans="1:8" ht="19.5" customHeight="1">
      <c r="A7" s="8">
        <v>6</v>
      </c>
      <c r="B7" s="70" t="s">
        <v>149</v>
      </c>
      <c r="C7" s="71" t="s">
        <v>77</v>
      </c>
      <c r="D7" s="12">
        <v>0</v>
      </c>
      <c r="E7" s="30"/>
      <c r="F7" s="30"/>
      <c r="G7" s="123"/>
      <c r="H7" s="80">
        <f t="shared" si="0"/>
        <v>0</v>
      </c>
    </row>
    <row r="8" spans="1:8" ht="19.5" customHeight="1">
      <c r="A8" s="8">
        <v>7</v>
      </c>
      <c r="B8" s="70" t="s">
        <v>132</v>
      </c>
      <c r="C8" s="71" t="s">
        <v>52</v>
      </c>
      <c r="D8" s="12">
        <v>0</v>
      </c>
      <c r="E8" s="30"/>
      <c r="F8" s="30"/>
      <c r="G8" s="123"/>
      <c r="H8" s="80">
        <f t="shared" si="0"/>
        <v>0</v>
      </c>
    </row>
    <row r="9" spans="1:8" ht="19.5" customHeight="1">
      <c r="A9" s="8">
        <v>8</v>
      </c>
      <c r="B9" s="70" t="s">
        <v>14</v>
      </c>
      <c r="C9" s="71" t="s">
        <v>83</v>
      </c>
      <c r="D9" s="12">
        <v>0</v>
      </c>
      <c r="E9" s="30"/>
      <c r="F9" s="30"/>
      <c r="G9" s="123"/>
      <c r="H9" s="80">
        <f t="shared" si="0"/>
        <v>0</v>
      </c>
    </row>
    <row r="10" spans="1:8" ht="19.5" customHeight="1">
      <c r="A10" s="8">
        <v>9</v>
      </c>
      <c r="B10" s="70" t="s">
        <v>133</v>
      </c>
      <c r="C10" s="71" t="s">
        <v>47</v>
      </c>
      <c r="D10" s="12">
        <v>0</v>
      </c>
      <c r="E10" s="30"/>
      <c r="F10" s="30"/>
      <c r="G10" s="123"/>
      <c r="H10" s="80">
        <f t="shared" si="0"/>
        <v>0</v>
      </c>
    </row>
    <row r="11" spans="1:8" ht="19.5" customHeight="1">
      <c r="A11" s="8">
        <v>10</v>
      </c>
      <c r="B11" s="70" t="s">
        <v>153</v>
      </c>
      <c r="C11" s="71" t="s">
        <v>78</v>
      </c>
      <c r="D11" s="12">
        <v>0</v>
      </c>
      <c r="E11" s="30"/>
      <c r="F11" s="30"/>
      <c r="G11" s="123"/>
      <c r="H11" s="80">
        <f t="shared" si="0"/>
        <v>0</v>
      </c>
    </row>
    <row r="12" spans="1:8" ht="19.5" customHeight="1">
      <c r="A12" s="8">
        <v>11</v>
      </c>
      <c r="B12" s="70" t="s">
        <v>154</v>
      </c>
      <c r="C12" s="71" t="s">
        <v>65</v>
      </c>
      <c r="D12" s="12">
        <v>39</v>
      </c>
      <c r="E12" s="30"/>
      <c r="F12" s="30"/>
      <c r="G12" s="123"/>
      <c r="H12" s="80">
        <f t="shared" si="0"/>
        <v>39</v>
      </c>
    </row>
    <row r="13" spans="1:8" ht="19.5" customHeight="1">
      <c r="A13" s="8">
        <v>12</v>
      </c>
      <c r="B13" s="70" t="s">
        <v>136</v>
      </c>
      <c r="C13" s="71" t="s">
        <v>137</v>
      </c>
      <c r="D13" s="12">
        <v>0</v>
      </c>
      <c r="E13" s="30"/>
      <c r="F13" s="30"/>
      <c r="G13" s="123"/>
      <c r="H13" s="80">
        <f t="shared" si="0"/>
        <v>0</v>
      </c>
    </row>
    <row r="14" spans="1:8" ht="19.5" customHeight="1">
      <c r="A14" s="8">
        <v>13</v>
      </c>
      <c r="B14" s="70" t="s">
        <v>138</v>
      </c>
      <c r="C14" s="71" t="s">
        <v>78</v>
      </c>
      <c r="D14" s="12">
        <v>25</v>
      </c>
      <c r="E14" s="30"/>
      <c r="F14" s="30"/>
      <c r="G14" s="123"/>
      <c r="H14" s="80">
        <f t="shared" si="0"/>
        <v>25</v>
      </c>
    </row>
    <row r="15" spans="1:8" ht="19.5" customHeight="1">
      <c r="A15" s="8">
        <v>14</v>
      </c>
      <c r="B15" s="70" t="s">
        <v>139</v>
      </c>
      <c r="C15" s="71" t="s">
        <v>58</v>
      </c>
      <c r="D15" s="12">
        <v>0</v>
      </c>
      <c r="E15" s="30"/>
      <c r="F15" s="30"/>
      <c r="G15" s="123"/>
      <c r="H15" s="80">
        <f t="shared" si="0"/>
        <v>0</v>
      </c>
    </row>
    <row r="16" spans="1:8" ht="19.5" customHeight="1">
      <c r="A16" s="8">
        <v>15</v>
      </c>
      <c r="B16" s="70" t="s">
        <v>158</v>
      </c>
      <c r="C16" s="71" t="s">
        <v>23</v>
      </c>
      <c r="D16" s="12">
        <v>5</v>
      </c>
      <c r="E16" s="30"/>
      <c r="F16" s="30"/>
      <c r="G16" s="123"/>
      <c r="H16" s="80">
        <f t="shared" si="0"/>
        <v>5</v>
      </c>
    </row>
    <row r="17" spans="1:8" ht="19.5" customHeight="1">
      <c r="A17" s="8">
        <v>16</v>
      </c>
      <c r="B17" s="70" t="s">
        <v>159</v>
      </c>
      <c r="C17" s="71" t="s">
        <v>160</v>
      </c>
      <c r="D17" s="12">
        <v>10</v>
      </c>
      <c r="E17" s="30"/>
      <c r="F17" s="30"/>
      <c r="G17" s="123"/>
      <c r="H17" s="80">
        <f t="shared" si="0"/>
        <v>10</v>
      </c>
    </row>
    <row r="18" spans="1:8" ht="19.5" customHeight="1" thickBot="1">
      <c r="A18" s="9">
        <v>17</v>
      </c>
      <c r="B18" s="72" t="s">
        <v>161</v>
      </c>
      <c r="C18" s="73" t="s">
        <v>99</v>
      </c>
      <c r="D18" s="106">
        <v>109</v>
      </c>
      <c r="E18" s="31"/>
      <c r="F18" s="120"/>
      <c r="G18" s="126"/>
      <c r="H18" s="81">
        <f t="shared" si="0"/>
        <v>109</v>
      </c>
    </row>
    <row r="19" spans="1:8" s="82" customFormat="1" ht="15.75">
      <c r="A19" s="90"/>
      <c r="B19" s="86" t="s">
        <v>347</v>
      </c>
      <c r="D19" s="83">
        <v>26</v>
      </c>
      <c r="E19" s="87"/>
      <c r="F19" s="83"/>
      <c r="G19" s="83"/>
      <c r="H19" s="83">
        <f>SUM(D19:G19)</f>
        <v>26</v>
      </c>
    </row>
    <row r="20" spans="4:7" ht="15.75" thickBot="1">
      <c r="D20" s="17"/>
      <c r="E20" s="15"/>
      <c r="F20" s="25"/>
      <c r="G20" s="25"/>
    </row>
    <row r="21" spans="1:8" s="28" customFormat="1" ht="16.5" thickBot="1">
      <c r="A21" s="27"/>
      <c r="B21" s="96" t="s">
        <v>263</v>
      </c>
      <c r="D21" s="18">
        <f>SUM(D2:D19)</f>
        <v>327</v>
      </c>
      <c r="E21" s="18">
        <f>SUM(E2:E18)</f>
        <v>0</v>
      </c>
      <c r="F21" s="18">
        <f>SUM(F2:F18)</f>
        <v>0</v>
      </c>
      <c r="G21" s="18">
        <f>SUM(G2:G19)</f>
        <v>0</v>
      </c>
      <c r="H21" s="95">
        <f>SUM(H2:H19)</f>
        <v>327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2009 - 2010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B2" sqref="B2:C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7" t="s">
        <v>255</v>
      </c>
      <c r="B1" s="10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55">
        <v>1</v>
      </c>
      <c r="B2" s="49" t="s">
        <v>142</v>
      </c>
      <c r="C2" s="50" t="s">
        <v>70</v>
      </c>
      <c r="D2" s="190">
        <v>0</v>
      </c>
      <c r="E2" s="29"/>
      <c r="F2" s="29"/>
      <c r="G2" s="122"/>
      <c r="H2" s="79">
        <f>SUM(D2:G2)</f>
        <v>0</v>
      </c>
    </row>
    <row r="3" spans="1:8" ht="19.5" customHeight="1">
      <c r="A3" s="56">
        <v>2</v>
      </c>
      <c r="B3" s="51" t="s">
        <v>118</v>
      </c>
      <c r="C3" s="52" t="s">
        <v>119</v>
      </c>
      <c r="D3" s="186">
        <v>70</v>
      </c>
      <c r="E3" s="30"/>
      <c r="F3" s="30"/>
      <c r="G3" s="123"/>
      <c r="H3" s="80">
        <f aca="true" t="shared" si="0" ref="H3:H24">SUM(D3:G3)</f>
        <v>70</v>
      </c>
    </row>
    <row r="4" spans="1:8" ht="19.5" customHeight="1">
      <c r="A4" s="56">
        <v>3</v>
      </c>
      <c r="B4" s="51" t="s">
        <v>120</v>
      </c>
      <c r="C4" s="52" t="s">
        <v>121</v>
      </c>
      <c r="D4" s="186">
        <v>3.5</v>
      </c>
      <c r="E4" s="30"/>
      <c r="F4" s="30"/>
      <c r="G4" s="123"/>
      <c r="H4" s="80">
        <f t="shared" si="0"/>
        <v>3.5</v>
      </c>
    </row>
    <row r="5" spans="1:8" ht="19.5" customHeight="1">
      <c r="A5" s="56">
        <v>4</v>
      </c>
      <c r="B5" s="51" t="s">
        <v>122</v>
      </c>
      <c r="C5" s="52" t="s">
        <v>79</v>
      </c>
      <c r="D5" s="186">
        <v>6.5</v>
      </c>
      <c r="E5" s="30"/>
      <c r="F5" s="30"/>
      <c r="G5" s="123"/>
      <c r="H5" s="80">
        <f t="shared" si="0"/>
        <v>6.5</v>
      </c>
    </row>
    <row r="6" spans="1:8" ht="19.5" customHeight="1">
      <c r="A6" s="56">
        <v>5</v>
      </c>
      <c r="B6" s="51" t="s">
        <v>143</v>
      </c>
      <c r="C6" s="52" t="s">
        <v>23</v>
      </c>
      <c r="D6" s="186">
        <v>0</v>
      </c>
      <c r="E6" s="30"/>
      <c r="F6" s="30"/>
      <c r="G6" s="123"/>
      <c r="H6" s="80">
        <f t="shared" si="0"/>
        <v>0</v>
      </c>
    </row>
    <row r="7" spans="1:8" ht="19.5" customHeight="1">
      <c r="A7" s="56">
        <v>6</v>
      </c>
      <c r="B7" s="51" t="s">
        <v>145</v>
      </c>
      <c r="C7" s="52" t="s">
        <v>146</v>
      </c>
      <c r="D7" s="186">
        <v>51</v>
      </c>
      <c r="E7" s="30"/>
      <c r="F7" s="30"/>
      <c r="G7" s="123"/>
      <c r="H7" s="80">
        <f t="shared" si="0"/>
        <v>51</v>
      </c>
    </row>
    <row r="8" spans="1:8" ht="19.5" customHeight="1">
      <c r="A8" s="56">
        <v>7</v>
      </c>
      <c r="B8" s="51" t="s">
        <v>125</v>
      </c>
      <c r="C8" s="52" t="s">
        <v>87</v>
      </c>
      <c r="D8" s="186">
        <v>50</v>
      </c>
      <c r="E8" s="30"/>
      <c r="F8" s="30"/>
      <c r="G8" s="123"/>
      <c r="H8" s="80">
        <f t="shared" si="0"/>
        <v>50</v>
      </c>
    </row>
    <row r="9" spans="1:8" ht="19.5" customHeight="1">
      <c r="A9" s="56">
        <v>8</v>
      </c>
      <c r="B9" s="51" t="s">
        <v>126</v>
      </c>
      <c r="C9" s="52" t="s">
        <v>78</v>
      </c>
      <c r="D9" s="186">
        <v>65</v>
      </c>
      <c r="E9" s="30"/>
      <c r="F9" s="30"/>
      <c r="G9" s="123"/>
      <c r="H9" s="80">
        <f t="shared" si="0"/>
        <v>65</v>
      </c>
    </row>
    <row r="10" spans="1:8" ht="19.5" customHeight="1">
      <c r="A10" s="56">
        <v>9</v>
      </c>
      <c r="B10" s="51" t="s">
        <v>127</v>
      </c>
      <c r="C10" s="52" t="s">
        <v>63</v>
      </c>
      <c r="D10" s="186">
        <v>0</v>
      </c>
      <c r="E10" s="30"/>
      <c r="F10" s="30"/>
      <c r="G10" s="123"/>
      <c r="H10" s="80">
        <f t="shared" si="0"/>
        <v>0</v>
      </c>
    </row>
    <row r="11" spans="1:8" ht="19.5" customHeight="1">
      <c r="A11" s="56">
        <v>10</v>
      </c>
      <c r="B11" s="51" t="s">
        <v>128</v>
      </c>
      <c r="C11" s="52" t="s">
        <v>129</v>
      </c>
      <c r="D11" s="186">
        <v>15.5</v>
      </c>
      <c r="E11" s="30"/>
      <c r="F11" s="30"/>
      <c r="G11" s="123"/>
      <c r="H11" s="80">
        <f t="shared" si="0"/>
        <v>15.5</v>
      </c>
    </row>
    <row r="12" spans="1:8" ht="19.5" customHeight="1">
      <c r="A12" s="56">
        <v>11</v>
      </c>
      <c r="B12" s="51" t="s">
        <v>98</v>
      </c>
      <c r="C12" s="52" t="s">
        <v>77</v>
      </c>
      <c r="D12" s="186">
        <v>7</v>
      </c>
      <c r="E12" s="30"/>
      <c r="F12" s="30"/>
      <c r="G12" s="123"/>
      <c r="H12" s="80">
        <f t="shared" si="0"/>
        <v>7</v>
      </c>
    </row>
    <row r="13" spans="1:8" ht="19.5" customHeight="1">
      <c r="A13" s="56">
        <v>12</v>
      </c>
      <c r="B13" s="51" t="s">
        <v>131</v>
      </c>
      <c r="C13" s="52" t="s">
        <v>69</v>
      </c>
      <c r="D13" s="186">
        <v>47</v>
      </c>
      <c r="E13" s="30"/>
      <c r="F13" s="30"/>
      <c r="G13" s="123"/>
      <c r="H13" s="80">
        <f t="shared" si="0"/>
        <v>47</v>
      </c>
    </row>
    <row r="14" spans="1:8" ht="19.5" customHeight="1">
      <c r="A14" s="56">
        <v>13</v>
      </c>
      <c r="B14" s="51" t="s">
        <v>82</v>
      </c>
      <c r="C14" s="52" t="s">
        <v>8</v>
      </c>
      <c r="D14" s="189">
        <v>70</v>
      </c>
      <c r="E14" s="30"/>
      <c r="F14" s="119"/>
      <c r="G14" s="125"/>
      <c r="H14" s="80">
        <f t="shared" si="0"/>
        <v>70</v>
      </c>
    </row>
    <row r="15" spans="1:8" ht="19.5" customHeight="1">
      <c r="A15" s="56">
        <v>14</v>
      </c>
      <c r="B15" s="51" t="s">
        <v>150</v>
      </c>
      <c r="C15" s="52" t="s">
        <v>78</v>
      </c>
      <c r="D15" s="189">
        <v>250</v>
      </c>
      <c r="E15" s="30"/>
      <c r="F15" s="119"/>
      <c r="G15" s="123"/>
      <c r="H15" s="80">
        <f t="shared" si="0"/>
        <v>250</v>
      </c>
    </row>
    <row r="16" spans="1:8" ht="19.5" customHeight="1">
      <c r="A16" s="56">
        <v>15</v>
      </c>
      <c r="B16" s="51" t="s">
        <v>151</v>
      </c>
      <c r="C16" s="52" t="s">
        <v>40</v>
      </c>
      <c r="D16" s="189">
        <v>19</v>
      </c>
      <c r="E16" s="30"/>
      <c r="F16" s="30"/>
      <c r="G16" s="123"/>
      <c r="H16" s="80">
        <f t="shared" si="0"/>
        <v>19</v>
      </c>
    </row>
    <row r="17" spans="1:8" ht="19.5" customHeight="1">
      <c r="A17" s="56">
        <v>16</v>
      </c>
      <c r="B17" s="51" t="s">
        <v>152</v>
      </c>
      <c r="C17" s="52" t="s">
        <v>18</v>
      </c>
      <c r="D17" s="189">
        <v>20</v>
      </c>
      <c r="E17" s="30"/>
      <c r="F17" s="30"/>
      <c r="G17" s="123"/>
      <c r="H17" s="80">
        <f t="shared" si="0"/>
        <v>20</v>
      </c>
    </row>
    <row r="18" spans="1:8" ht="19.5" customHeight="1">
      <c r="A18" s="56">
        <v>17</v>
      </c>
      <c r="B18" s="51" t="s">
        <v>134</v>
      </c>
      <c r="C18" s="52" t="s">
        <v>135</v>
      </c>
      <c r="D18" s="189">
        <v>72</v>
      </c>
      <c r="E18" s="30"/>
      <c r="F18" s="30"/>
      <c r="G18" s="123"/>
      <c r="H18" s="80">
        <f t="shared" si="0"/>
        <v>72</v>
      </c>
    </row>
    <row r="19" spans="1:8" ht="19.5" customHeight="1">
      <c r="A19" s="56">
        <v>18</v>
      </c>
      <c r="B19" s="51" t="s">
        <v>155</v>
      </c>
      <c r="C19" s="52" t="s">
        <v>69</v>
      </c>
      <c r="D19" s="189">
        <v>420</v>
      </c>
      <c r="E19" s="30"/>
      <c r="F19" s="119"/>
      <c r="G19" s="125"/>
      <c r="H19" s="80">
        <v>420</v>
      </c>
    </row>
    <row r="20" spans="1:8" ht="19.5" customHeight="1">
      <c r="A20" s="56">
        <v>19</v>
      </c>
      <c r="B20" s="51" t="s">
        <v>305</v>
      </c>
      <c r="C20" s="52" t="s">
        <v>30</v>
      </c>
      <c r="D20" s="186">
        <v>0</v>
      </c>
      <c r="E20" s="30"/>
      <c r="F20" s="30"/>
      <c r="G20" s="146"/>
      <c r="H20" s="80">
        <f t="shared" si="0"/>
        <v>0</v>
      </c>
    </row>
    <row r="21" spans="1:8" ht="19.5" customHeight="1">
      <c r="A21" s="56">
        <v>20</v>
      </c>
      <c r="B21" s="51" t="s">
        <v>31</v>
      </c>
      <c r="C21" s="52" t="s">
        <v>156</v>
      </c>
      <c r="D21" s="186">
        <v>7</v>
      </c>
      <c r="E21" s="30"/>
      <c r="F21" s="30"/>
      <c r="G21" s="123"/>
      <c r="H21" s="80">
        <f t="shared" si="0"/>
        <v>7</v>
      </c>
    </row>
    <row r="22" spans="1:8" ht="19.5" customHeight="1">
      <c r="A22" s="56">
        <v>21</v>
      </c>
      <c r="B22" s="51" t="s">
        <v>157</v>
      </c>
      <c r="C22" s="52" t="s">
        <v>52</v>
      </c>
      <c r="D22" s="186">
        <v>24</v>
      </c>
      <c r="E22" s="30"/>
      <c r="F22" s="30"/>
      <c r="G22" s="123"/>
      <c r="H22" s="80">
        <f t="shared" si="0"/>
        <v>24</v>
      </c>
    </row>
    <row r="23" spans="1:8" ht="19.5" customHeight="1">
      <c r="A23" s="56">
        <v>22</v>
      </c>
      <c r="B23" s="51" t="s">
        <v>140</v>
      </c>
      <c r="C23" s="52" t="s">
        <v>141</v>
      </c>
      <c r="D23" s="186">
        <f>386+959</f>
        <v>1345</v>
      </c>
      <c r="E23" s="30"/>
      <c r="F23" s="30"/>
      <c r="G23" s="123"/>
      <c r="H23" s="80">
        <f t="shared" si="0"/>
        <v>1345</v>
      </c>
    </row>
    <row r="24" spans="1:8" ht="19.5" customHeight="1" thickBot="1">
      <c r="A24" s="59">
        <v>23</v>
      </c>
      <c r="B24" s="53" t="s">
        <v>162</v>
      </c>
      <c r="C24" s="54" t="s">
        <v>101</v>
      </c>
      <c r="D24" s="188">
        <v>23</v>
      </c>
      <c r="E24" s="31"/>
      <c r="F24" s="31"/>
      <c r="G24" s="128"/>
      <c r="H24" s="81">
        <f t="shared" si="0"/>
        <v>23</v>
      </c>
    </row>
    <row r="25" spans="1:8" s="82" customFormat="1" ht="15.75">
      <c r="A25" s="90"/>
      <c r="B25" s="86" t="s">
        <v>347</v>
      </c>
      <c r="D25" s="83"/>
      <c r="E25" s="83"/>
      <c r="F25" s="83"/>
      <c r="G25" s="83"/>
      <c r="H25" s="93">
        <f>SUM(D25:G25)</f>
        <v>0</v>
      </c>
    </row>
    <row r="26" spans="4:7" ht="15.75" thickBot="1">
      <c r="D26" s="16"/>
      <c r="E26" s="16"/>
      <c r="F26" s="25"/>
      <c r="G26" s="25"/>
    </row>
    <row r="27" spans="1:8" s="28" customFormat="1" ht="16.5" thickBot="1">
      <c r="A27" s="27"/>
      <c r="B27" s="96" t="s">
        <v>263</v>
      </c>
      <c r="D27" s="18">
        <f>SUM(D2:D26)</f>
        <v>2565.5</v>
      </c>
      <c r="E27" s="18">
        <f>SUM(E2:E24)</f>
        <v>0</v>
      </c>
      <c r="F27" s="18">
        <f>SUM(F2:F25)</f>
        <v>0</v>
      </c>
      <c r="G27" s="18">
        <f>SUM(G2:G25)</f>
        <v>0</v>
      </c>
      <c r="H27" s="95">
        <f>SUM(H2:H25)</f>
        <v>2565.5</v>
      </c>
    </row>
    <row r="29" ht="12.75">
      <c r="H29" s="2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2009 - 2010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B2" sqref="B2:C21"/>
    </sheetView>
  </sheetViews>
  <sheetFormatPr defaultColWidth="9.140625" defaultRowHeight="12.75"/>
  <cols>
    <col min="1" max="1" width="5.140625" style="2" customWidth="1"/>
    <col min="2" max="2" width="18.8515625" style="0" customWidth="1"/>
    <col min="3" max="3" width="17.28125" style="0" customWidth="1"/>
    <col min="4" max="4" width="12.7109375" style="1" customWidth="1"/>
    <col min="5" max="7" width="12.7109375" style="0" customWidth="1"/>
    <col min="8" max="8" width="15.57421875" style="42" customWidth="1"/>
  </cols>
  <sheetData>
    <row r="1" spans="1:8" ht="24.75" customHeight="1" thickBot="1">
      <c r="A1" s="6" t="s">
        <v>256</v>
      </c>
      <c r="B1" s="10" t="s">
        <v>261</v>
      </c>
      <c r="C1" s="39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55">
        <v>1</v>
      </c>
      <c r="B2" s="49" t="s">
        <v>164</v>
      </c>
      <c r="C2" s="50" t="s">
        <v>40</v>
      </c>
      <c r="D2" s="11">
        <v>15</v>
      </c>
      <c r="E2" s="29"/>
      <c r="F2" s="29"/>
      <c r="G2" s="122"/>
      <c r="H2" s="97">
        <f>SUM(D2:G2)</f>
        <v>15</v>
      </c>
    </row>
    <row r="3" spans="1:8" ht="19.5" customHeight="1">
      <c r="A3" s="8">
        <v>2</v>
      </c>
      <c r="B3" s="51" t="s">
        <v>165</v>
      </c>
      <c r="C3" s="52" t="s">
        <v>101</v>
      </c>
      <c r="D3" s="12">
        <v>43</v>
      </c>
      <c r="E3" s="30"/>
      <c r="F3" s="30"/>
      <c r="G3" s="123"/>
      <c r="H3" s="98">
        <f aca="true" t="shared" si="0" ref="H3:H21">SUM(D3:G3)</f>
        <v>43</v>
      </c>
    </row>
    <row r="4" spans="1:8" ht="19.5" customHeight="1">
      <c r="A4" s="175">
        <v>3</v>
      </c>
      <c r="B4" s="51" t="s">
        <v>166</v>
      </c>
      <c r="C4" s="52" t="s">
        <v>99</v>
      </c>
      <c r="D4" s="12">
        <v>0</v>
      </c>
      <c r="E4" s="30"/>
      <c r="F4" s="30"/>
      <c r="G4" s="123"/>
      <c r="H4" s="98">
        <f t="shared" si="0"/>
        <v>0</v>
      </c>
    </row>
    <row r="5" spans="1:8" ht="19.5" customHeight="1">
      <c r="A5" s="8">
        <v>4</v>
      </c>
      <c r="B5" s="51" t="s">
        <v>167</v>
      </c>
      <c r="C5" s="52" t="s">
        <v>81</v>
      </c>
      <c r="D5" s="12">
        <v>12</v>
      </c>
      <c r="E5" s="30"/>
      <c r="F5" s="30"/>
      <c r="G5" s="123"/>
      <c r="H5" s="98">
        <f t="shared" si="0"/>
        <v>12</v>
      </c>
    </row>
    <row r="6" spans="1:8" ht="19.5" customHeight="1">
      <c r="A6" s="175">
        <v>5</v>
      </c>
      <c r="B6" s="51" t="s">
        <v>456</v>
      </c>
      <c r="C6" s="52" t="s">
        <v>408</v>
      </c>
      <c r="D6" s="12">
        <v>0</v>
      </c>
      <c r="E6" s="30"/>
      <c r="F6" s="30"/>
      <c r="G6" s="123"/>
      <c r="H6" s="98">
        <f t="shared" si="0"/>
        <v>0</v>
      </c>
    </row>
    <row r="7" spans="1:8" ht="19.5" customHeight="1">
      <c r="A7" s="8">
        <v>6</v>
      </c>
      <c r="B7" s="51" t="s">
        <v>169</v>
      </c>
      <c r="C7" s="52" t="s">
        <v>170</v>
      </c>
      <c r="D7" s="12">
        <v>11</v>
      </c>
      <c r="E7" s="30"/>
      <c r="F7" s="30"/>
      <c r="G7" s="123"/>
      <c r="H7" s="98">
        <f t="shared" si="0"/>
        <v>11</v>
      </c>
    </row>
    <row r="8" spans="1:8" ht="19.5" customHeight="1">
      <c r="A8" s="175">
        <v>7</v>
      </c>
      <c r="B8" s="51" t="s">
        <v>171</v>
      </c>
      <c r="C8" s="52" t="s">
        <v>87</v>
      </c>
      <c r="D8" s="12">
        <v>7</v>
      </c>
      <c r="E8" s="30"/>
      <c r="F8" s="30"/>
      <c r="G8" s="123"/>
      <c r="H8" s="98">
        <f t="shared" si="0"/>
        <v>7</v>
      </c>
    </row>
    <row r="9" spans="1:8" ht="19.5" customHeight="1">
      <c r="A9" s="8">
        <v>8</v>
      </c>
      <c r="B9" s="51" t="s">
        <v>172</v>
      </c>
      <c r="C9" s="52" t="s">
        <v>25</v>
      </c>
      <c r="D9" s="12">
        <v>12.5</v>
      </c>
      <c r="E9" s="30"/>
      <c r="F9" s="30"/>
      <c r="G9" s="123"/>
      <c r="H9" s="98">
        <f t="shared" si="0"/>
        <v>12.5</v>
      </c>
    </row>
    <row r="10" spans="1:8" ht="19.5" customHeight="1">
      <c r="A10" s="175">
        <v>9</v>
      </c>
      <c r="B10" s="51" t="s">
        <v>173</v>
      </c>
      <c r="C10" s="52" t="s">
        <v>174</v>
      </c>
      <c r="D10" s="12">
        <v>12</v>
      </c>
      <c r="E10" s="30"/>
      <c r="F10" s="30"/>
      <c r="G10" s="123"/>
      <c r="H10" s="98">
        <f t="shared" si="0"/>
        <v>12</v>
      </c>
    </row>
    <row r="11" spans="1:8" ht="19.5" customHeight="1">
      <c r="A11" s="8">
        <v>10</v>
      </c>
      <c r="B11" s="51" t="s">
        <v>175</v>
      </c>
      <c r="C11" s="52" t="s">
        <v>30</v>
      </c>
      <c r="D11" s="12">
        <v>2.5</v>
      </c>
      <c r="E11" s="30"/>
      <c r="F11" s="30"/>
      <c r="G11" s="123"/>
      <c r="H11" s="98">
        <f t="shared" si="0"/>
        <v>2.5</v>
      </c>
    </row>
    <row r="12" spans="1:8" ht="19.5" customHeight="1">
      <c r="A12" s="175">
        <v>11</v>
      </c>
      <c r="B12" s="197" t="s">
        <v>455</v>
      </c>
      <c r="C12" s="198"/>
      <c r="D12" s="12">
        <v>8</v>
      </c>
      <c r="E12" s="30"/>
      <c r="F12" s="30"/>
      <c r="G12" s="123"/>
      <c r="H12" s="98">
        <f t="shared" si="0"/>
        <v>8</v>
      </c>
    </row>
    <row r="13" spans="1:8" ht="19.5" customHeight="1">
      <c r="A13" s="8">
        <v>12</v>
      </c>
      <c r="B13" s="51" t="s">
        <v>176</v>
      </c>
      <c r="C13" s="52" t="s">
        <v>12</v>
      </c>
      <c r="D13" s="12">
        <v>4</v>
      </c>
      <c r="E13" s="30"/>
      <c r="F13" s="30"/>
      <c r="G13" s="123"/>
      <c r="H13" s="98">
        <f t="shared" si="0"/>
        <v>4</v>
      </c>
    </row>
    <row r="14" spans="1:8" ht="19.5" customHeight="1">
      <c r="A14" s="175">
        <v>13</v>
      </c>
      <c r="B14" s="51" t="s">
        <v>177</v>
      </c>
      <c r="C14" s="52" t="s">
        <v>121</v>
      </c>
      <c r="D14" s="12">
        <v>0</v>
      </c>
      <c r="E14" s="30"/>
      <c r="F14" s="30"/>
      <c r="G14" s="123"/>
      <c r="H14" s="98">
        <f t="shared" si="0"/>
        <v>0</v>
      </c>
    </row>
    <row r="15" spans="1:8" ht="19.5" customHeight="1">
      <c r="A15" s="8">
        <v>14</v>
      </c>
      <c r="B15" s="51" t="s">
        <v>178</v>
      </c>
      <c r="C15" s="52" t="s">
        <v>81</v>
      </c>
      <c r="D15" s="13">
        <v>11</v>
      </c>
      <c r="E15" s="32"/>
      <c r="F15" s="32"/>
      <c r="G15" s="129"/>
      <c r="H15" s="98">
        <f t="shared" si="0"/>
        <v>11</v>
      </c>
    </row>
    <row r="16" spans="1:8" ht="19.5" customHeight="1">
      <c r="A16" s="175">
        <v>15</v>
      </c>
      <c r="B16" s="51" t="s">
        <v>179</v>
      </c>
      <c r="C16" s="52" t="s">
        <v>73</v>
      </c>
      <c r="D16" s="13">
        <v>8</v>
      </c>
      <c r="E16" s="32"/>
      <c r="F16" s="32"/>
      <c r="G16" s="129"/>
      <c r="H16" s="98">
        <f t="shared" si="0"/>
        <v>8</v>
      </c>
    </row>
    <row r="17" spans="1:8" ht="19.5" customHeight="1">
      <c r="A17" s="8">
        <v>16</v>
      </c>
      <c r="B17" s="51" t="s">
        <v>231</v>
      </c>
      <c r="C17" s="52" t="s">
        <v>8</v>
      </c>
      <c r="D17" s="13">
        <v>0</v>
      </c>
      <c r="E17" s="32"/>
      <c r="F17" s="32"/>
      <c r="G17" s="129"/>
      <c r="H17" s="98">
        <f t="shared" si="0"/>
        <v>0</v>
      </c>
    </row>
    <row r="18" spans="1:8" ht="19.5" customHeight="1">
      <c r="A18" s="175">
        <v>17</v>
      </c>
      <c r="B18" s="51" t="s">
        <v>180</v>
      </c>
      <c r="C18" s="52" t="s">
        <v>78</v>
      </c>
      <c r="D18" s="12">
        <v>6</v>
      </c>
      <c r="E18" s="30"/>
      <c r="F18" s="30"/>
      <c r="G18" s="123"/>
      <c r="H18" s="98">
        <f t="shared" si="0"/>
        <v>6</v>
      </c>
    </row>
    <row r="19" spans="1:8" ht="19.5" customHeight="1">
      <c r="A19" s="8">
        <v>18</v>
      </c>
      <c r="B19" s="51" t="s">
        <v>181</v>
      </c>
      <c r="C19" s="52" t="s">
        <v>16</v>
      </c>
      <c r="D19" s="13">
        <v>131</v>
      </c>
      <c r="E19" s="32"/>
      <c r="F19" s="32"/>
      <c r="G19" s="129"/>
      <c r="H19" s="98">
        <f t="shared" si="0"/>
        <v>131</v>
      </c>
    </row>
    <row r="20" spans="1:8" ht="19.5" customHeight="1">
      <c r="A20" s="175">
        <v>19</v>
      </c>
      <c r="B20" s="51" t="s">
        <v>115</v>
      </c>
      <c r="C20" s="52" t="s">
        <v>69</v>
      </c>
      <c r="D20" s="12">
        <v>7</v>
      </c>
      <c r="E20" s="30"/>
      <c r="F20" s="30"/>
      <c r="G20" s="123"/>
      <c r="H20" s="98">
        <f t="shared" si="0"/>
        <v>7</v>
      </c>
    </row>
    <row r="21" spans="1:8" ht="19.5" customHeight="1" thickBot="1">
      <c r="A21" s="9">
        <v>20</v>
      </c>
      <c r="B21" s="53" t="s">
        <v>182</v>
      </c>
      <c r="C21" s="54" t="s">
        <v>32</v>
      </c>
      <c r="D21" s="14">
        <v>0</v>
      </c>
      <c r="E21" s="31"/>
      <c r="F21" s="31"/>
      <c r="G21" s="128"/>
      <c r="H21" s="99">
        <f t="shared" si="0"/>
        <v>0</v>
      </c>
    </row>
    <row r="22" spans="1:8" s="82" customFormat="1" ht="15.75">
      <c r="A22" s="90"/>
      <c r="B22" s="86" t="s">
        <v>347</v>
      </c>
      <c r="D22" s="83">
        <v>7</v>
      </c>
      <c r="E22" s="83"/>
      <c r="F22" s="83"/>
      <c r="G22" s="83"/>
      <c r="H22" s="83">
        <f>SUM(D22:G22)</f>
        <v>7</v>
      </c>
    </row>
    <row r="23" spans="4:7" ht="15.75" thickBot="1">
      <c r="D23" s="17"/>
      <c r="E23" s="15"/>
      <c r="F23" s="15"/>
      <c r="G23" s="15"/>
    </row>
    <row r="24" spans="1:8" s="28" customFormat="1" ht="16.5" thickBot="1">
      <c r="A24" s="27"/>
      <c r="B24" s="96" t="s">
        <v>263</v>
      </c>
      <c r="D24" s="18">
        <f>SUM(D2:D22)</f>
        <v>297</v>
      </c>
      <c r="E24" s="18">
        <f>SUM(E2:E22)</f>
        <v>0</v>
      </c>
      <c r="F24" s="18">
        <f>SUM(F2:F22)</f>
        <v>0</v>
      </c>
      <c r="G24" s="18">
        <f>SUM(G2:G22)</f>
        <v>0</v>
      </c>
      <c r="H24" s="95">
        <f>SUM(H2:H22)</f>
        <v>297</v>
      </c>
    </row>
  </sheetData>
  <mergeCells count="1">
    <mergeCell ref="B12:C12"/>
  </mergeCells>
  <printOptions/>
  <pageMargins left="0.75" right="0.75" top="1" bottom="1" header="0.4921259845" footer="0.4921259845"/>
  <pageSetup fitToHeight="1" fitToWidth="1" horizontalDpi="300" verticalDpi="300" orientation="landscape" paperSize="9" scale="96" r:id="rId1"/>
  <headerFooter alignWithMargins="0">
    <oddHeader>&amp;C&amp;"Arial,Tučné"&amp;16Sběr 2009 - 2010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B2" sqref="B2:C25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6" t="s">
        <v>257</v>
      </c>
      <c r="B1" s="5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60">
        <v>1</v>
      </c>
      <c r="B2" s="176" t="s">
        <v>183</v>
      </c>
      <c r="C2" s="177" t="s">
        <v>23</v>
      </c>
      <c r="D2" s="185">
        <v>2</v>
      </c>
      <c r="E2" s="38"/>
      <c r="F2" s="38"/>
      <c r="G2" s="124"/>
      <c r="H2" s="79">
        <f>SUM(D2:G2)</f>
        <v>2</v>
      </c>
    </row>
    <row r="3" spans="1:8" ht="19.5" customHeight="1">
      <c r="A3" s="8">
        <v>2</v>
      </c>
      <c r="B3" s="51" t="s">
        <v>184</v>
      </c>
      <c r="C3" s="52" t="s">
        <v>185</v>
      </c>
      <c r="D3" s="186">
        <f>15+8+2</f>
        <v>25</v>
      </c>
      <c r="E3" s="30"/>
      <c r="F3" s="30"/>
      <c r="G3" s="123"/>
      <c r="H3" s="80">
        <f aca="true" t="shared" si="0" ref="H3:H25">SUM(D3:G3)</f>
        <v>25</v>
      </c>
    </row>
    <row r="4" spans="1:8" ht="19.5" customHeight="1">
      <c r="A4" s="8">
        <v>3</v>
      </c>
      <c r="B4" s="51" t="s">
        <v>186</v>
      </c>
      <c r="C4" s="52" t="s">
        <v>30</v>
      </c>
      <c r="D4" s="186">
        <v>14</v>
      </c>
      <c r="E4" s="30"/>
      <c r="F4" s="30"/>
      <c r="G4" s="123"/>
      <c r="H4" s="80">
        <f t="shared" si="0"/>
        <v>14</v>
      </c>
    </row>
    <row r="5" spans="1:8" ht="19.5" customHeight="1">
      <c r="A5" s="8">
        <v>4</v>
      </c>
      <c r="B5" s="51" t="s">
        <v>187</v>
      </c>
      <c r="C5" s="52" t="s">
        <v>60</v>
      </c>
      <c r="D5" s="186">
        <v>58</v>
      </c>
      <c r="E5" s="30"/>
      <c r="F5" s="30"/>
      <c r="G5" s="123"/>
      <c r="H5" s="80">
        <f t="shared" si="0"/>
        <v>58</v>
      </c>
    </row>
    <row r="6" spans="1:8" ht="19.5" customHeight="1">
      <c r="A6" s="8">
        <v>5</v>
      </c>
      <c r="B6" s="51" t="s">
        <v>168</v>
      </c>
      <c r="C6" s="52" t="s">
        <v>49</v>
      </c>
      <c r="D6" s="186">
        <v>0</v>
      </c>
      <c r="E6" s="30"/>
      <c r="F6" s="30"/>
      <c r="G6" s="123"/>
      <c r="H6" s="80">
        <f t="shared" si="0"/>
        <v>0</v>
      </c>
    </row>
    <row r="7" spans="1:8" ht="19.5" customHeight="1">
      <c r="A7" s="8">
        <v>6</v>
      </c>
      <c r="B7" s="51" t="s">
        <v>188</v>
      </c>
      <c r="C7" s="52" t="s">
        <v>70</v>
      </c>
      <c r="D7" s="186">
        <v>8.5</v>
      </c>
      <c r="E7" s="30"/>
      <c r="F7" s="30"/>
      <c r="G7" s="123"/>
      <c r="H7" s="80">
        <f t="shared" si="0"/>
        <v>8.5</v>
      </c>
    </row>
    <row r="8" spans="1:8" ht="19.5" customHeight="1">
      <c r="A8" s="8">
        <v>7</v>
      </c>
      <c r="B8" s="51" t="s">
        <v>189</v>
      </c>
      <c r="C8" s="52" t="s">
        <v>30</v>
      </c>
      <c r="D8" s="186">
        <v>0</v>
      </c>
      <c r="E8" s="30"/>
      <c r="F8" s="30"/>
      <c r="G8" s="123"/>
      <c r="H8" s="80">
        <f t="shared" si="0"/>
        <v>0</v>
      </c>
    </row>
    <row r="9" spans="1:8" ht="19.5" customHeight="1">
      <c r="A9" s="8">
        <v>8</v>
      </c>
      <c r="B9" s="51" t="s">
        <v>190</v>
      </c>
      <c r="C9" s="52" t="s">
        <v>101</v>
      </c>
      <c r="D9" s="186">
        <v>22</v>
      </c>
      <c r="E9" s="30"/>
      <c r="F9" s="30"/>
      <c r="G9" s="123"/>
      <c r="H9" s="80">
        <f t="shared" si="0"/>
        <v>22</v>
      </c>
    </row>
    <row r="10" spans="1:8" ht="19.5" customHeight="1">
      <c r="A10" s="8">
        <v>9</v>
      </c>
      <c r="B10" s="51" t="s">
        <v>191</v>
      </c>
      <c r="C10" s="52" t="s">
        <v>16</v>
      </c>
      <c r="D10" s="186">
        <v>0</v>
      </c>
      <c r="E10" s="30"/>
      <c r="F10" s="30"/>
      <c r="G10" s="123"/>
      <c r="H10" s="80">
        <f t="shared" si="0"/>
        <v>0</v>
      </c>
    </row>
    <row r="11" spans="1:8" ht="19.5" customHeight="1">
      <c r="A11" s="8">
        <v>10</v>
      </c>
      <c r="B11" s="51" t="s">
        <v>192</v>
      </c>
      <c r="C11" s="52" t="s">
        <v>101</v>
      </c>
      <c r="D11" s="186">
        <v>0</v>
      </c>
      <c r="E11" s="30"/>
      <c r="F11" s="30"/>
      <c r="G11" s="123"/>
      <c r="H11" s="80">
        <f t="shared" si="0"/>
        <v>0</v>
      </c>
    </row>
    <row r="12" spans="1:8" ht="19.5" customHeight="1">
      <c r="A12" s="8">
        <v>11</v>
      </c>
      <c r="B12" s="51" t="s">
        <v>193</v>
      </c>
      <c r="C12" s="52" t="s">
        <v>86</v>
      </c>
      <c r="D12" s="186">
        <v>0</v>
      </c>
      <c r="E12" s="30"/>
      <c r="F12" s="30"/>
      <c r="G12" s="123"/>
      <c r="H12" s="80">
        <f t="shared" si="0"/>
        <v>0</v>
      </c>
    </row>
    <row r="13" spans="1:8" ht="19.5" customHeight="1">
      <c r="A13" s="8">
        <v>12</v>
      </c>
      <c r="B13" s="51" t="s">
        <v>194</v>
      </c>
      <c r="C13" s="52" t="s">
        <v>81</v>
      </c>
      <c r="D13" s="186">
        <v>11.5</v>
      </c>
      <c r="E13" s="30"/>
      <c r="F13" s="30"/>
      <c r="G13" s="123"/>
      <c r="H13" s="80">
        <f t="shared" si="0"/>
        <v>11.5</v>
      </c>
    </row>
    <row r="14" spans="1:8" ht="19.5" customHeight="1">
      <c r="A14" s="8">
        <v>13</v>
      </c>
      <c r="B14" s="51" t="s">
        <v>195</v>
      </c>
      <c r="C14" s="52" t="s">
        <v>47</v>
      </c>
      <c r="D14" s="186">
        <f>1+11+4+25.5+5</f>
        <v>46.5</v>
      </c>
      <c r="E14" s="30"/>
      <c r="F14" s="30"/>
      <c r="G14" s="123"/>
      <c r="H14" s="80">
        <f t="shared" si="0"/>
        <v>46.5</v>
      </c>
    </row>
    <row r="15" spans="1:8" ht="19.5" customHeight="1">
      <c r="A15" s="8">
        <v>14</v>
      </c>
      <c r="B15" s="51" t="s">
        <v>46</v>
      </c>
      <c r="C15" s="52" t="s">
        <v>196</v>
      </c>
      <c r="D15" s="186">
        <v>0</v>
      </c>
      <c r="E15" s="30"/>
      <c r="F15" s="30"/>
      <c r="G15" s="123"/>
      <c r="H15" s="80">
        <f t="shared" si="0"/>
        <v>0</v>
      </c>
    </row>
    <row r="16" spans="1:8" ht="19.5" customHeight="1">
      <c r="A16" s="8">
        <v>15</v>
      </c>
      <c r="B16" s="51" t="s">
        <v>48</v>
      </c>
      <c r="C16" s="52" t="s">
        <v>14</v>
      </c>
      <c r="D16" s="186">
        <v>36</v>
      </c>
      <c r="E16" s="30"/>
      <c r="F16" s="30"/>
      <c r="G16" s="123"/>
      <c r="H16" s="80">
        <f t="shared" si="0"/>
        <v>36</v>
      </c>
    </row>
    <row r="17" spans="1:8" ht="19.5" customHeight="1">
      <c r="A17" s="8">
        <v>16</v>
      </c>
      <c r="B17" s="51" t="s">
        <v>197</v>
      </c>
      <c r="C17" s="52" t="s">
        <v>81</v>
      </c>
      <c r="D17" s="186">
        <v>9</v>
      </c>
      <c r="E17" s="30"/>
      <c r="F17" s="30"/>
      <c r="G17" s="123"/>
      <c r="H17" s="80">
        <f t="shared" si="0"/>
        <v>9</v>
      </c>
    </row>
    <row r="18" spans="1:8" ht="19.5" customHeight="1">
      <c r="A18" s="8">
        <v>17</v>
      </c>
      <c r="B18" s="51" t="s">
        <v>198</v>
      </c>
      <c r="C18" s="52" t="s">
        <v>30</v>
      </c>
      <c r="D18" s="186">
        <f>2+10.5+8</f>
        <v>20.5</v>
      </c>
      <c r="E18" s="30"/>
      <c r="F18" s="30"/>
      <c r="G18" s="123"/>
      <c r="H18" s="80">
        <f t="shared" si="0"/>
        <v>20.5</v>
      </c>
    </row>
    <row r="19" spans="1:8" ht="19.5" customHeight="1">
      <c r="A19" s="8">
        <v>18</v>
      </c>
      <c r="B19" s="51" t="s">
        <v>199</v>
      </c>
      <c r="C19" s="52" t="s">
        <v>58</v>
      </c>
      <c r="D19" s="187">
        <v>0</v>
      </c>
      <c r="E19" s="32"/>
      <c r="F19" s="32"/>
      <c r="G19" s="129"/>
      <c r="H19" s="80">
        <f t="shared" si="0"/>
        <v>0</v>
      </c>
    </row>
    <row r="20" spans="1:8" ht="19.5" customHeight="1">
      <c r="A20" s="8">
        <v>19</v>
      </c>
      <c r="B20" s="51" t="s">
        <v>200</v>
      </c>
      <c r="C20" s="52" t="s">
        <v>201</v>
      </c>
      <c r="D20" s="187">
        <v>19</v>
      </c>
      <c r="E20" s="32"/>
      <c r="F20" s="32"/>
      <c r="G20" s="129"/>
      <c r="H20" s="80">
        <f t="shared" si="0"/>
        <v>19</v>
      </c>
    </row>
    <row r="21" spans="1:8" ht="19.5" customHeight="1">
      <c r="A21" s="8">
        <v>20</v>
      </c>
      <c r="B21" s="51" t="s">
        <v>299</v>
      </c>
      <c r="C21" s="52" t="s">
        <v>71</v>
      </c>
      <c r="D21" s="187">
        <v>0</v>
      </c>
      <c r="E21" s="32"/>
      <c r="F21" s="32"/>
      <c r="G21" s="129"/>
      <c r="H21" s="80">
        <f t="shared" si="0"/>
        <v>0</v>
      </c>
    </row>
    <row r="22" spans="1:8" ht="19.5" customHeight="1">
      <c r="A22" s="8">
        <v>21</v>
      </c>
      <c r="B22" s="51" t="s">
        <v>202</v>
      </c>
      <c r="C22" s="52" t="s">
        <v>32</v>
      </c>
      <c r="D22" s="186">
        <v>0</v>
      </c>
      <c r="E22" s="30"/>
      <c r="F22" s="30"/>
      <c r="G22" s="123"/>
      <c r="H22" s="80">
        <f t="shared" si="0"/>
        <v>0</v>
      </c>
    </row>
    <row r="23" spans="1:8" ht="19.5" customHeight="1">
      <c r="A23" s="8">
        <v>22</v>
      </c>
      <c r="B23" s="51" t="s">
        <v>203</v>
      </c>
      <c r="C23" s="52" t="s">
        <v>99</v>
      </c>
      <c r="D23" s="187">
        <v>13</v>
      </c>
      <c r="E23" s="32"/>
      <c r="F23" s="32"/>
      <c r="G23" s="129"/>
      <c r="H23" s="80">
        <f t="shared" si="0"/>
        <v>13</v>
      </c>
    </row>
    <row r="24" spans="1:8" ht="19.5" customHeight="1">
      <c r="A24" s="8">
        <v>23</v>
      </c>
      <c r="B24" s="51" t="s">
        <v>111</v>
      </c>
      <c r="C24" s="52" t="s">
        <v>204</v>
      </c>
      <c r="D24" s="186">
        <v>0</v>
      </c>
      <c r="E24" s="30"/>
      <c r="F24" s="30"/>
      <c r="G24" s="123"/>
      <c r="H24" s="80">
        <f t="shared" si="0"/>
        <v>0</v>
      </c>
    </row>
    <row r="25" spans="1:8" ht="19.5" customHeight="1" thickBot="1">
      <c r="A25" s="9">
        <v>24</v>
      </c>
      <c r="B25" s="53" t="s">
        <v>205</v>
      </c>
      <c r="C25" s="54" t="s">
        <v>206</v>
      </c>
      <c r="D25" s="188">
        <v>11.5</v>
      </c>
      <c r="E25" s="31"/>
      <c r="F25" s="31"/>
      <c r="G25" s="128"/>
      <c r="H25" s="81">
        <f t="shared" si="0"/>
        <v>11.5</v>
      </c>
    </row>
    <row r="26" spans="1:8" s="82" customFormat="1" ht="15.75">
      <c r="A26" s="91"/>
      <c r="B26" s="86" t="s">
        <v>347</v>
      </c>
      <c r="D26" s="83">
        <f>6+9+10+1</f>
        <v>26</v>
      </c>
      <c r="E26" s="83"/>
      <c r="F26" s="87"/>
      <c r="G26" s="87"/>
      <c r="H26" s="83">
        <f>SUM(D26:G26)</f>
        <v>26</v>
      </c>
    </row>
    <row r="27" spans="4:7" ht="15.75" thickBot="1">
      <c r="D27" s="17"/>
      <c r="E27" s="25"/>
      <c r="F27" s="15"/>
      <c r="G27" s="15"/>
    </row>
    <row r="28" spans="1:8" s="28" customFormat="1" ht="16.5" thickBot="1">
      <c r="A28" s="27"/>
      <c r="B28" s="96" t="s">
        <v>263</v>
      </c>
      <c r="D28" s="18">
        <f>SUM(D2:D27)</f>
        <v>322.5</v>
      </c>
      <c r="E28" s="26">
        <f>SUM(E2:E26)</f>
        <v>0</v>
      </c>
      <c r="F28" s="18">
        <f>SUM(F2:F25)</f>
        <v>0</v>
      </c>
      <c r="G28" s="18">
        <f>SUM(G2:G26)</f>
        <v>0</v>
      </c>
      <c r="H28" s="95">
        <f>SUM(H2:H26)</f>
        <v>322.5</v>
      </c>
    </row>
    <row r="29" ht="12.75">
      <c r="D29" s="24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2" r:id="rId1"/>
  <headerFooter alignWithMargins="0">
    <oddHeader>&amp;C&amp;"Arial,Tučné"&amp;16Sběr 2009 - 2010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B2" sqref="B2:C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3" t="s">
        <v>259</v>
      </c>
      <c r="B1" s="5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168">
        <v>1</v>
      </c>
      <c r="B2" s="61" t="s">
        <v>208</v>
      </c>
      <c r="C2" s="62" t="s">
        <v>40</v>
      </c>
      <c r="D2" s="185">
        <v>0</v>
      </c>
      <c r="E2" s="38"/>
      <c r="F2" s="38"/>
      <c r="G2" s="124"/>
      <c r="H2" s="79">
        <f>SUM(D2:G2)</f>
        <v>0</v>
      </c>
    </row>
    <row r="3" spans="1:8" ht="19.5" customHeight="1">
      <c r="A3" s="100">
        <v>2</v>
      </c>
      <c r="B3" s="63" t="s">
        <v>209</v>
      </c>
      <c r="C3" s="64" t="s">
        <v>78</v>
      </c>
      <c r="D3" s="186">
        <v>29</v>
      </c>
      <c r="E3" s="30"/>
      <c r="F3" s="30"/>
      <c r="G3" s="123"/>
      <c r="H3" s="80">
        <f aca="true" t="shared" si="0" ref="H3:H24">SUM(D3:G3)</f>
        <v>29</v>
      </c>
    </row>
    <row r="4" spans="1:8" ht="19.5" customHeight="1">
      <c r="A4" s="100">
        <v>3</v>
      </c>
      <c r="B4" s="63" t="s">
        <v>210</v>
      </c>
      <c r="C4" s="64" t="s">
        <v>211</v>
      </c>
      <c r="D4" s="186">
        <v>0</v>
      </c>
      <c r="E4" s="30"/>
      <c r="F4" s="30"/>
      <c r="G4" s="123"/>
      <c r="H4" s="80">
        <f t="shared" si="0"/>
        <v>0</v>
      </c>
    </row>
    <row r="5" spans="1:8" ht="19.5" customHeight="1">
      <c r="A5" s="100">
        <v>4</v>
      </c>
      <c r="B5" s="63" t="s">
        <v>212</v>
      </c>
      <c r="C5" s="64" t="s">
        <v>213</v>
      </c>
      <c r="D5" s="186">
        <v>65</v>
      </c>
      <c r="E5" s="30"/>
      <c r="F5" s="30"/>
      <c r="G5" s="123"/>
      <c r="H5" s="80">
        <f t="shared" si="0"/>
        <v>65</v>
      </c>
    </row>
    <row r="6" spans="1:8" ht="19.5" customHeight="1">
      <c r="A6" s="100">
        <v>5</v>
      </c>
      <c r="B6" s="63" t="s">
        <v>214</v>
      </c>
      <c r="C6" s="64" t="s">
        <v>78</v>
      </c>
      <c r="D6" s="186">
        <v>3</v>
      </c>
      <c r="E6" s="30"/>
      <c r="F6" s="30"/>
      <c r="G6" s="123"/>
      <c r="H6" s="80">
        <f t="shared" si="0"/>
        <v>3</v>
      </c>
    </row>
    <row r="7" spans="1:8" ht="19.5" customHeight="1">
      <c r="A7" s="100">
        <v>6</v>
      </c>
      <c r="B7" s="63" t="s">
        <v>94</v>
      </c>
      <c r="C7" s="64" t="s">
        <v>49</v>
      </c>
      <c r="D7" s="186">
        <v>0</v>
      </c>
      <c r="E7" s="30"/>
      <c r="F7" s="30"/>
      <c r="G7" s="123"/>
      <c r="H7" s="80">
        <f t="shared" si="0"/>
        <v>0</v>
      </c>
    </row>
    <row r="8" spans="1:8" ht="19.5" customHeight="1">
      <c r="A8" s="100">
        <v>7</v>
      </c>
      <c r="B8" s="63" t="s">
        <v>215</v>
      </c>
      <c r="C8" s="64" t="s">
        <v>49</v>
      </c>
      <c r="D8" s="186">
        <v>140</v>
      </c>
      <c r="E8" s="30"/>
      <c r="F8" s="30"/>
      <c r="G8" s="123"/>
      <c r="H8" s="80">
        <f t="shared" si="0"/>
        <v>140</v>
      </c>
    </row>
    <row r="9" spans="1:8" ht="19.5" customHeight="1">
      <c r="A9" s="100">
        <v>8</v>
      </c>
      <c r="B9" s="63" t="s">
        <v>216</v>
      </c>
      <c r="C9" s="64" t="s">
        <v>217</v>
      </c>
      <c r="D9" s="186">
        <v>10</v>
      </c>
      <c r="E9" s="30"/>
      <c r="F9" s="30"/>
      <c r="G9" s="123"/>
      <c r="H9" s="80">
        <f t="shared" si="0"/>
        <v>10</v>
      </c>
    </row>
    <row r="10" spans="1:8" ht="19.5" customHeight="1">
      <c r="A10" s="100">
        <v>9</v>
      </c>
      <c r="B10" s="63" t="s">
        <v>218</v>
      </c>
      <c r="C10" s="64" t="s">
        <v>219</v>
      </c>
      <c r="D10" s="186">
        <v>154</v>
      </c>
      <c r="E10" s="30"/>
      <c r="F10" s="30"/>
      <c r="G10" s="123"/>
      <c r="H10" s="80">
        <f t="shared" si="0"/>
        <v>154</v>
      </c>
    </row>
    <row r="11" spans="1:8" ht="19.5" customHeight="1">
      <c r="A11" s="100">
        <v>10</v>
      </c>
      <c r="B11" s="63" t="s">
        <v>220</v>
      </c>
      <c r="C11" s="64" t="s">
        <v>18</v>
      </c>
      <c r="D11" s="186">
        <v>1</v>
      </c>
      <c r="E11" s="30"/>
      <c r="F11" s="30"/>
      <c r="G11" s="123"/>
      <c r="H11" s="80">
        <f t="shared" si="0"/>
        <v>1</v>
      </c>
    </row>
    <row r="12" spans="1:8" ht="19.5" customHeight="1">
      <c r="A12" s="100">
        <v>11</v>
      </c>
      <c r="B12" s="63" t="s">
        <v>221</v>
      </c>
      <c r="C12" s="64" t="s">
        <v>222</v>
      </c>
      <c r="D12" s="186">
        <v>23</v>
      </c>
      <c r="E12" s="30"/>
      <c r="F12" s="30"/>
      <c r="G12" s="123"/>
      <c r="H12" s="80">
        <f t="shared" si="0"/>
        <v>23</v>
      </c>
    </row>
    <row r="13" spans="1:8" ht="19.5" customHeight="1">
      <c r="A13" s="100">
        <v>12</v>
      </c>
      <c r="B13" s="63" t="s">
        <v>223</v>
      </c>
      <c r="C13" s="64" t="s">
        <v>224</v>
      </c>
      <c r="D13" s="186">
        <v>0</v>
      </c>
      <c r="E13" s="30"/>
      <c r="F13" s="30"/>
      <c r="G13" s="123"/>
      <c r="H13" s="80">
        <f t="shared" si="0"/>
        <v>0</v>
      </c>
    </row>
    <row r="14" spans="1:8" ht="19.5" customHeight="1">
      <c r="A14" s="100">
        <v>13</v>
      </c>
      <c r="B14" s="63" t="s">
        <v>225</v>
      </c>
      <c r="C14" s="64" t="s">
        <v>43</v>
      </c>
      <c r="D14" s="186">
        <v>5</v>
      </c>
      <c r="E14" s="30"/>
      <c r="F14" s="30"/>
      <c r="G14" s="123"/>
      <c r="H14" s="80">
        <f t="shared" si="0"/>
        <v>5</v>
      </c>
    </row>
    <row r="15" spans="1:8" ht="19.5" customHeight="1">
      <c r="A15" s="100">
        <v>14</v>
      </c>
      <c r="B15" s="63" t="s">
        <v>84</v>
      </c>
      <c r="C15" s="64" t="s">
        <v>226</v>
      </c>
      <c r="D15" s="186">
        <v>0</v>
      </c>
      <c r="E15" s="30"/>
      <c r="F15" s="30"/>
      <c r="G15" s="123"/>
      <c r="H15" s="80">
        <f t="shared" si="0"/>
        <v>0</v>
      </c>
    </row>
    <row r="16" spans="1:8" ht="19.5" customHeight="1">
      <c r="A16" s="100">
        <v>15</v>
      </c>
      <c r="B16" s="63" t="s">
        <v>227</v>
      </c>
      <c r="C16" s="64" t="s">
        <v>228</v>
      </c>
      <c r="D16" s="186">
        <v>0</v>
      </c>
      <c r="E16" s="30"/>
      <c r="F16" s="30"/>
      <c r="G16" s="123"/>
      <c r="H16" s="80">
        <f t="shared" si="0"/>
        <v>0</v>
      </c>
    </row>
    <row r="17" spans="1:8" ht="19.5" customHeight="1">
      <c r="A17" s="100">
        <v>16</v>
      </c>
      <c r="B17" s="63" t="s">
        <v>229</v>
      </c>
      <c r="C17" s="64" t="s">
        <v>16</v>
      </c>
      <c r="D17" s="186">
        <v>25</v>
      </c>
      <c r="E17" s="30"/>
      <c r="F17" s="30"/>
      <c r="G17" s="123"/>
      <c r="H17" s="80">
        <f t="shared" si="0"/>
        <v>25</v>
      </c>
    </row>
    <row r="18" spans="1:8" ht="19.5" customHeight="1">
      <c r="A18" s="100">
        <v>17</v>
      </c>
      <c r="B18" s="63" t="s">
        <v>230</v>
      </c>
      <c r="C18" s="64" t="s">
        <v>228</v>
      </c>
      <c r="D18" s="189">
        <v>10</v>
      </c>
      <c r="E18" s="30"/>
      <c r="F18" s="30"/>
      <c r="G18" s="123"/>
      <c r="H18" s="80">
        <f t="shared" si="0"/>
        <v>10</v>
      </c>
    </row>
    <row r="19" spans="1:8" ht="19.5" customHeight="1">
      <c r="A19" s="100">
        <v>18</v>
      </c>
      <c r="B19" s="76" t="s">
        <v>136</v>
      </c>
      <c r="C19" s="64" t="s">
        <v>63</v>
      </c>
      <c r="D19" s="187">
        <v>0</v>
      </c>
      <c r="E19" s="32"/>
      <c r="F19" s="32"/>
      <c r="G19" s="129"/>
      <c r="H19" s="80">
        <f t="shared" si="0"/>
        <v>0</v>
      </c>
    </row>
    <row r="20" spans="1:8" ht="19.5" customHeight="1">
      <c r="A20" s="100">
        <v>19</v>
      </c>
      <c r="B20" s="63" t="s">
        <v>232</v>
      </c>
      <c r="C20" s="64" t="s">
        <v>56</v>
      </c>
      <c r="D20" s="186">
        <v>0</v>
      </c>
      <c r="E20" s="30"/>
      <c r="F20" s="30"/>
      <c r="G20" s="123"/>
      <c r="H20" s="80">
        <f t="shared" si="0"/>
        <v>0</v>
      </c>
    </row>
    <row r="21" spans="1:8" ht="19.5" customHeight="1">
      <c r="A21" s="100">
        <v>20</v>
      </c>
      <c r="B21" s="63" t="s">
        <v>88</v>
      </c>
      <c r="C21" s="64" t="s">
        <v>233</v>
      </c>
      <c r="D21" s="187">
        <v>8</v>
      </c>
      <c r="E21" s="32"/>
      <c r="F21" s="32"/>
      <c r="G21" s="129"/>
      <c r="H21" s="80">
        <f t="shared" si="0"/>
        <v>8</v>
      </c>
    </row>
    <row r="22" spans="1:8" ht="19.5" customHeight="1">
      <c r="A22" s="100">
        <v>21</v>
      </c>
      <c r="B22" s="63" t="s">
        <v>300</v>
      </c>
      <c r="C22" s="64" t="s">
        <v>65</v>
      </c>
      <c r="D22" s="186">
        <v>49</v>
      </c>
      <c r="E22" s="30"/>
      <c r="F22" s="30"/>
      <c r="G22" s="123"/>
      <c r="H22" s="80">
        <f t="shared" si="0"/>
        <v>49</v>
      </c>
    </row>
    <row r="23" spans="1:8" ht="19.5" customHeight="1">
      <c r="A23" s="100">
        <v>22</v>
      </c>
      <c r="B23" s="63" t="s">
        <v>234</v>
      </c>
      <c r="C23" s="64" t="s">
        <v>85</v>
      </c>
      <c r="D23" s="187">
        <v>0</v>
      </c>
      <c r="E23" s="32"/>
      <c r="F23" s="32"/>
      <c r="G23" s="129"/>
      <c r="H23" s="80">
        <f t="shared" si="0"/>
        <v>0</v>
      </c>
    </row>
    <row r="24" spans="1:8" ht="19.5" customHeight="1" thickBot="1">
      <c r="A24" s="101">
        <v>23</v>
      </c>
      <c r="B24" s="65" t="s">
        <v>235</v>
      </c>
      <c r="C24" s="66" t="s">
        <v>78</v>
      </c>
      <c r="D24" s="188">
        <v>0</v>
      </c>
      <c r="E24" s="31"/>
      <c r="F24" s="31"/>
      <c r="G24" s="128"/>
      <c r="H24" s="81">
        <f t="shared" si="0"/>
        <v>0</v>
      </c>
    </row>
    <row r="25" spans="1:8" s="82" customFormat="1" ht="15.75">
      <c r="A25" s="90"/>
      <c r="B25" s="86" t="s">
        <v>347</v>
      </c>
      <c r="D25" s="83">
        <v>7</v>
      </c>
      <c r="E25" s="83"/>
      <c r="F25" s="83"/>
      <c r="G25" s="83"/>
      <c r="H25" s="83">
        <f>SUM(D25:G25)</f>
        <v>7</v>
      </c>
    </row>
    <row r="26" spans="4:7" ht="15.75" thickBot="1">
      <c r="D26" s="16"/>
      <c r="E26" s="15"/>
      <c r="F26" s="15"/>
      <c r="G26" s="15"/>
    </row>
    <row r="27" spans="1:8" s="28" customFormat="1" ht="16.5" thickBot="1">
      <c r="A27" s="27"/>
      <c r="B27" s="96" t="s">
        <v>263</v>
      </c>
      <c r="D27" s="18">
        <f>SUM(D2:D25)</f>
        <v>529</v>
      </c>
      <c r="E27" s="18">
        <f>SUM(E2:E25)</f>
        <v>0</v>
      </c>
      <c r="F27" s="18">
        <f>SUM(F2:F25)</f>
        <v>0</v>
      </c>
      <c r="G27" s="18">
        <f>SUM(G2:G26)</f>
        <v>0</v>
      </c>
      <c r="H27" s="95">
        <f>SUM(H2:H25)</f>
        <v>529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2009 - 2010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B2" sqref="B2:C2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6" t="s">
        <v>260</v>
      </c>
      <c r="B1" s="5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7">
        <v>1</v>
      </c>
      <c r="B2" s="68" t="s">
        <v>236</v>
      </c>
      <c r="C2" s="69" t="s">
        <v>124</v>
      </c>
      <c r="D2" s="185">
        <v>27</v>
      </c>
      <c r="E2" s="38"/>
      <c r="F2" s="38"/>
      <c r="G2" s="124"/>
      <c r="H2" s="79">
        <f>SUM(D2:G2)</f>
        <v>27</v>
      </c>
    </row>
    <row r="3" spans="1:8" ht="19.5" customHeight="1">
      <c r="A3" s="8">
        <v>2</v>
      </c>
      <c r="B3" s="70" t="s">
        <v>237</v>
      </c>
      <c r="C3" s="71" t="s">
        <v>30</v>
      </c>
      <c r="D3" s="186">
        <v>11</v>
      </c>
      <c r="E3" s="30"/>
      <c r="F3" s="30"/>
      <c r="G3" s="123"/>
      <c r="H3" s="80">
        <f aca="true" t="shared" si="0" ref="H3:H24">SUM(D3:G3)</f>
        <v>11</v>
      </c>
    </row>
    <row r="4" spans="1:8" ht="19.5" customHeight="1">
      <c r="A4" s="8">
        <v>3</v>
      </c>
      <c r="B4" s="70" t="s">
        <v>238</v>
      </c>
      <c r="C4" s="71" t="s">
        <v>63</v>
      </c>
      <c r="D4" s="186">
        <v>10</v>
      </c>
      <c r="E4" s="30"/>
      <c r="F4" s="30"/>
      <c r="G4" s="123"/>
      <c r="H4" s="80">
        <f t="shared" si="0"/>
        <v>10</v>
      </c>
    </row>
    <row r="5" spans="1:8" ht="19.5" customHeight="1">
      <c r="A5" s="8">
        <v>4</v>
      </c>
      <c r="B5" s="70" t="s">
        <v>239</v>
      </c>
      <c r="C5" s="71" t="s">
        <v>217</v>
      </c>
      <c r="D5" s="186">
        <v>41</v>
      </c>
      <c r="E5" s="30"/>
      <c r="F5" s="30"/>
      <c r="G5" s="123"/>
      <c r="H5" s="80">
        <f t="shared" si="0"/>
        <v>41</v>
      </c>
    </row>
    <row r="6" spans="1:8" ht="19.5" customHeight="1">
      <c r="A6" s="8">
        <v>5</v>
      </c>
      <c r="B6" s="70" t="s">
        <v>239</v>
      </c>
      <c r="C6" s="71" t="s">
        <v>14</v>
      </c>
      <c r="D6" s="186">
        <v>37</v>
      </c>
      <c r="E6" s="30"/>
      <c r="F6" s="30"/>
      <c r="G6" s="123"/>
      <c r="H6" s="80">
        <f t="shared" si="0"/>
        <v>37</v>
      </c>
    </row>
    <row r="7" spans="1:8" ht="19.5" customHeight="1">
      <c r="A7" s="8">
        <v>6</v>
      </c>
      <c r="B7" s="70" t="s">
        <v>240</v>
      </c>
      <c r="C7" s="71" t="s">
        <v>241</v>
      </c>
      <c r="D7" s="186">
        <v>62</v>
      </c>
      <c r="E7" s="30"/>
      <c r="F7" s="30"/>
      <c r="G7" s="123"/>
      <c r="H7" s="80">
        <f t="shared" si="0"/>
        <v>62</v>
      </c>
    </row>
    <row r="8" spans="1:8" ht="19.5" customHeight="1">
      <c r="A8" s="8">
        <v>7</v>
      </c>
      <c r="B8" s="70" t="s">
        <v>242</v>
      </c>
      <c r="C8" s="71" t="s">
        <v>241</v>
      </c>
      <c r="D8" s="186">
        <v>0</v>
      </c>
      <c r="E8" s="30"/>
      <c r="F8" s="30"/>
      <c r="G8" s="123"/>
      <c r="H8" s="80">
        <f t="shared" si="0"/>
        <v>0</v>
      </c>
    </row>
    <row r="9" spans="1:8" ht="19.5" customHeight="1">
      <c r="A9" s="8">
        <v>8</v>
      </c>
      <c r="B9" s="70" t="s">
        <v>243</v>
      </c>
      <c r="C9" s="71" t="s">
        <v>69</v>
      </c>
      <c r="D9" s="186">
        <v>10</v>
      </c>
      <c r="E9" s="30"/>
      <c r="F9" s="30"/>
      <c r="G9" s="123"/>
      <c r="H9" s="80">
        <f t="shared" si="0"/>
        <v>10</v>
      </c>
    </row>
    <row r="10" spans="1:8" ht="19.5" customHeight="1">
      <c r="A10" s="8">
        <v>9</v>
      </c>
      <c r="B10" s="70" t="s">
        <v>244</v>
      </c>
      <c r="C10" s="71" t="s">
        <v>23</v>
      </c>
      <c r="D10" s="186">
        <v>40</v>
      </c>
      <c r="E10" s="30"/>
      <c r="F10" s="30"/>
      <c r="G10" s="123"/>
      <c r="H10" s="80">
        <f t="shared" si="0"/>
        <v>40</v>
      </c>
    </row>
    <row r="11" spans="1:8" ht="19.5" customHeight="1">
      <c r="A11" s="8">
        <v>10</v>
      </c>
      <c r="B11" s="70" t="s">
        <v>245</v>
      </c>
      <c r="C11" s="71" t="s">
        <v>86</v>
      </c>
      <c r="D11" s="186">
        <v>10</v>
      </c>
      <c r="E11" s="30"/>
      <c r="F11" s="30"/>
      <c r="G11" s="123"/>
      <c r="H11" s="80">
        <f t="shared" si="0"/>
        <v>10</v>
      </c>
    </row>
    <row r="12" spans="1:8" ht="19.5" customHeight="1">
      <c r="A12" s="8">
        <v>11</v>
      </c>
      <c r="B12" s="70" t="s">
        <v>246</v>
      </c>
      <c r="C12" s="71" t="s">
        <v>78</v>
      </c>
      <c r="D12" s="186">
        <v>10</v>
      </c>
      <c r="E12" s="30"/>
      <c r="F12" s="30"/>
      <c r="G12" s="123"/>
      <c r="H12" s="80">
        <f t="shared" si="0"/>
        <v>10</v>
      </c>
    </row>
    <row r="13" spans="1:8" ht="19.5" customHeight="1">
      <c r="A13" s="8">
        <v>12</v>
      </c>
      <c r="B13" s="70" t="s">
        <v>247</v>
      </c>
      <c r="C13" s="71" t="s">
        <v>87</v>
      </c>
      <c r="D13" s="186">
        <v>11</v>
      </c>
      <c r="E13" s="30"/>
      <c r="F13" s="30"/>
      <c r="G13" s="123"/>
      <c r="H13" s="80">
        <f t="shared" si="0"/>
        <v>11</v>
      </c>
    </row>
    <row r="14" spans="1:8" ht="19.5" customHeight="1">
      <c r="A14" s="8">
        <v>13</v>
      </c>
      <c r="B14" s="70" t="s">
        <v>198</v>
      </c>
      <c r="C14" s="71" t="s">
        <v>4</v>
      </c>
      <c r="D14" s="186">
        <v>0</v>
      </c>
      <c r="E14" s="30"/>
      <c r="F14" s="30"/>
      <c r="G14" s="123"/>
      <c r="H14" s="80">
        <f t="shared" si="0"/>
        <v>0</v>
      </c>
    </row>
    <row r="15" spans="1:8" ht="19.5" customHeight="1">
      <c r="A15" s="8">
        <v>14</v>
      </c>
      <c r="B15" s="70" t="s">
        <v>55</v>
      </c>
      <c r="C15" s="71" t="s">
        <v>73</v>
      </c>
      <c r="D15" s="186">
        <f>10+40</f>
        <v>50</v>
      </c>
      <c r="E15" s="30"/>
      <c r="F15" s="119"/>
      <c r="G15" s="123"/>
      <c r="H15" s="80">
        <f t="shared" si="0"/>
        <v>50</v>
      </c>
    </row>
    <row r="16" spans="1:8" ht="19.5" customHeight="1">
      <c r="A16" s="8">
        <v>15</v>
      </c>
      <c r="B16" s="70" t="s">
        <v>104</v>
      </c>
      <c r="C16" s="71" t="s">
        <v>101</v>
      </c>
      <c r="D16" s="186">
        <v>27</v>
      </c>
      <c r="E16" s="30"/>
      <c r="F16" s="30"/>
      <c r="G16" s="123"/>
      <c r="H16" s="80">
        <f t="shared" si="0"/>
        <v>27</v>
      </c>
    </row>
    <row r="17" spans="1:8" ht="19.5" customHeight="1">
      <c r="A17" s="8">
        <v>16</v>
      </c>
      <c r="B17" s="70" t="s">
        <v>248</v>
      </c>
      <c r="C17" s="71" t="s">
        <v>156</v>
      </c>
      <c r="D17" s="186">
        <v>10</v>
      </c>
      <c r="E17" s="30"/>
      <c r="F17" s="30"/>
      <c r="G17" s="123"/>
      <c r="H17" s="80">
        <f t="shared" si="0"/>
        <v>10</v>
      </c>
    </row>
    <row r="18" spans="1:8" ht="19.5" customHeight="1">
      <c r="A18" s="8">
        <v>17</v>
      </c>
      <c r="B18" s="70" t="s">
        <v>134</v>
      </c>
      <c r="C18" s="71" t="s">
        <v>14</v>
      </c>
      <c r="D18" s="186">
        <f>26+7.5+20</f>
        <v>53.5</v>
      </c>
      <c r="E18" s="30"/>
      <c r="F18" s="30"/>
      <c r="G18" s="123"/>
      <c r="H18" s="80">
        <f t="shared" si="0"/>
        <v>53.5</v>
      </c>
    </row>
    <row r="19" spans="1:8" ht="19.5" customHeight="1">
      <c r="A19" s="8">
        <v>18</v>
      </c>
      <c r="B19" s="70" t="s">
        <v>249</v>
      </c>
      <c r="C19" s="71" t="s">
        <v>40</v>
      </c>
      <c r="D19" s="186">
        <v>12</v>
      </c>
      <c r="E19" s="30"/>
      <c r="F19" s="30"/>
      <c r="G19" s="123"/>
      <c r="H19" s="80">
        <f t="shared" si="0"/>
        <v>12</v>
      </c>
    </row>
    <row r="20" spans="1:8" ht="19.5" customHeight="1">
      <c r="A20" s="8">
        <v>19</v>
      </c>
      <c r="B20" s="70" t="s">
        <v>250</v>
      </c>
      <c r="C20" s="71" t="s">
        <v>77</v>
      </c>
      <c r="D20" s="186">
        <v>19</v>
      </c>
      <c r="E20" s="30"/>
      <c r="F20" s="30"/>
      <c r="G20" s="123"/>
      <c r="H20" s="80">
        <f t="shared" si="0"/>
        <v>19</v>
      </c>
    </row>
    <row r="21" spans="1:8" ht="19.5" customHeight="1">
      <c r="A21" s="8">
        <v>20</v>
      </c>
      <c r="B21" s="70" t="s">
        <v>251</v>
      </c>
      <c r="C21" s="71" t="s">
        <v>56</v>
      </c>
      <c r="D21" s="186">
        <v>33</v>
      </c>
      <c r="E21" s="30"/>
      <c r="F21" s="30"/>
      <c r="G21" s="123"/>
      <c r="H21" s="80">
        <f t="shared" si="0"/>
        <v>33</v>
      </c>
    </row>
    <row r="22" spans="1:8" ht="19.5" customHeight="1">
      <c r="A22" s="8">
        <v>21</v>
      </c>
      <c r="B22" s="70" t="s">
        <v>252</v>
      </c>
      <c r="C22" s="71" t="s">
        <v>40</v>
      </c>
      <c r="D22" s="187">
        <f>28+11+6</f>
        <v>45</v>
      </c>
      <c r="E22" s="32"/>
      <c r="F22" s="32"/>
      <c r="G22" s="129"/>
      <c r="H22" s="80">
        <f t="shared" si="0"/>
        <v>45</v>
      </c>
    </row>
    <row r="23" spans="1:8" ht="19.5" customHeight="1" thickBot="1">
      <c r="A23" s="9">
        <v>22</v>
      </c>
      <c r="B23" s="72" t="s">
        <v>253</v>
      </c>
      <c r="C23" s="73" t="s">
        <v>63</v>
      </c>
      <c r="D23" s="188">
        <v>11</v>
      </c>
      <c r="E23" s="31"/>
      <c r="F23" s="31"/>
      <c r="G23" s="128"/>
      <c r="H23" s="81">
        <f t="shared" si="0"/>
        <v>11</v>
      </c>
    </row>
    <row r="24" spans="1:8" s="82" customFormat="1" ht="15.75">
      <c r="A24" s="90"/>
      <c r="B24" s="86" t="s">
        <v>347</v>
      </c>
      <c r="D24" s="83">
        <f>20+52+15+10+1</f>
        <v>98</v>
      </c>
      <c r="E24" s="83"/>
      <c r="F24" s="83"/>
      <c r="G24" s="83"/>
      <c r="H24" s="93">
        <f t="shared" si="0"/>
        <v>98</v>
      </c>
    </row>
    <row r="25" spans="4:7" ht="15.75" thickBot="1">
      <c r="D25" s="17"/>
      <c r="E25" s="15"/>
      <c r="F25" s="25"/>
      <c r="G25" s="25"/>
    </row>
    <row r="26" spans="1:8" s="28" customFormat="1" ht="16.5" thickBot="1">
      <c r="A26" s="27"/>
      <c r="B26" s="96" t="s">
        <v>263</v>
      </c>
      <c r="D26" s="18">
        <f>SUM(D2:D24)</f>
        <v>627.5</v>
      </c>
      <c r="E26" s="18">
        <f>SUM(E2:E24)</f>
        <v>0</v>
      </c>
      <c r="F26" s="18">
        <f>SUM(F2:F24)</f>
        <v>0</v>
      </c>
      <c r="G26" s="18">
        <f>SUM(G2:G24)</f>
        <v>0</v>
      </c>
      <c r="H26" s="95">
        <f>SUM(H2:H24)</f>
        <v>627.5</v>
      </c>
    </row>
    <row r="27" ht="12.75">
      <c r="H27" s="2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9" r:id="rId1"/>
  <headerFooter alignWithMargins="0">
    <oddHeader>&amp;C&amp;"Arial,Tučné"&amp;16Sběr 2009 - 2010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7">
      <selection activeCell="I8" sqref="I8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157" t="s">
        <v>36</v>
      </c>
      <c r="B1" s="5" t="s">
        <v>261</v>
      </c>
      <c r="C1" s="4" t="s">
        <v>262</v>
      </c>
      <c r="D1" s="183" t="s">
        <v>457</v>
      </c>
      <c r="E1" s="180"/>
      <c r="F1" s="117"/>
      <c r="G1" s="117"/>
      <c r="H1" s="109" t="s">
        <v>304</v>
      </c>
    </row>
    <row r="2" spans="1:8" ht="19.5" customHeight="1">
      <c r="A2" s="168">
        <v>1</v>
      </c>
      <c r="B2" s="169" t="s">
        <v>379</v>
      </c>
      <c r="C2" s="194" t="s">
        <v>8</v>
      </c>
      <c r="D2" s="193">
        <v>20</v>
      </c>
      <c r="E2" s="12"/>
      <c r="F2" s="38"/>
      <c r="G2" s="124"/>
      <c r="H2" s="111">
        <f>SUM(D2:G2)</f>
        <v>20</v>
      </c>
    </row>
    <row r="3" spans="1:8" ht="19.5" customHeight="1">
      <c r="A3" s="100">
        <v>2</v>
      </c>
      <c r="B3" s="170" t="s">
        <v>380</v>
      </c>
      <c r="C3" s="195" t="s">
        <v>49</v>
      </c>
      <c r="D3" s="103">
        <v>70</v>
      </c>
      <c r="E3" s="11"/>
      <c r="F3" s="29"/>
      <c r="G3" s="122"/>
      <c r="H3" s="111">
        <f>SUM(D3:G3)</f>
        <v>70</v>
      </c>
    </row>
    <row r="4" spans="1:8" ht="19.5" customHeight="1">
      <c r="A4" s="100">
        <v>3</v>
      </c>
      <c r="B4" s="170" t="s">
        <v>38</v>
      </c>
      <c r="C4" s="195" t="s">
        <v>75</v>
      </c>
      <c r="D4" s="40">
        <v>20</v>
      </c>
      <c r="E4" s="12"/>
      <c r="F4" s="30"/>
      <c r="G4" s="123"/>
      <c r="H4" s="112">
        <f aca="true" t="shared" si="0" ref="H4:H25">SUM(D4:G4)</f>
        <v>20</v>
      </c>
    </row>
    <row r="5" spans="1:8" ht="19.5" customHeight="1">
      <c r="A5" s="100">
        <v>4</v>
      </c>
      <c r="B5" s="170" t="s">
        <v>381</v>
      </c>
      <c r="C5" s="195" t="s">
        <v>356</v>
      </c>
      <c r="D5" s="40">
        <v>9</v>
      </c>
      <c r="E5" s="12"/>
      <c r="F5" s="30"/>
      <c r="G5" s="123"/>
      <c r="H5" s="112">
        <f t="shared" si="0"/>
        <v>9</v>
      </c>
    </row>
    <row r="6" spans="1:8" ht="19.5" customHeight="1">
      <c r="A6" s="100">
        <v>5</v>
      </c>
      <c r="B6" s="170" t="s">
        <v>382</v>
      </c>
      <c r="C6" s="195" t="s">
        <v>40</v>
      </c>
      <c r="D6" s="40">
        <v>10</v>
      </c>
      <c r="E6" s="12"/>
      <c r="F6" s="30"/>
      <c r="G6" s="123"/>
      <c r="H6" s="112">
        <f t="shared" si="0"/>
        <v>10</v>
      </c>
    </row>
    <row r="7" spans="1:8" ht="19.5" customHeight="1">
      <c r="A7" s="100">
        <v>6</v>
      </c>
      <c r="B7" s="170" t="s">
        <v>188</v>
      </c>
      <c r="C7" s="195" t="s">
        <v>58</v>
      </c>
      <c r="D7" s="40">
        <v>9</v>
      </c>
      <c r="E7" s="12"/>
      <c r="F7" s="30"/>
      <c r="G7" s="123"/>
      <c r="H7" s="112">
        <f t="shared" si="0"/>
        <v>9</v>
      </c>
    </row>
    <row r="8" spans="1:8" ht="19.5" customHeight="1">
      <c r="A8" s="100">
        <v>7</v>
      </c>
      <c r="B8" s="170" t="s">
        <v>383</v>
      </c>
      <c r="C8" s="195" t="s">
        <v>85</v>
      </c>
      <c r="D8" s="40">
        <v>5</v>
      </c>
      <c r="E8" s="12"/>
      <c r="F8" s="30"/>
      <c r="G8" s="125"/>
      <c r="H8" s="112">
        <f t="shared" si="0"/>
        <v>5</v>
      </c>
    </row>
    <row r="9" spans="1:8" ht="19.5" customHeight="1">
      <c r="A9" s="100">
        <v>8</v>
      </c>
      <c r="B9" s="170" t="s">
        <v>384</v>
      </c>
      <c r="C9" s="195" t="s">
        <v>385</v>
      </c>
      <c r="D9" s="40">
        <v>3.5</v>
      </c>
      <c r="E9" s="12"/>
      <c r="F9" s="30"/>
      <c r="G9" s="123"/>
      <c r="H9" s="112">
        <f t="shared" si="0"/>
        <v>3.5</v>
      </c>
    </row>
    <row r="10" spans="1:8" ht="19.5" customHeight="1">
      <c r="A10" s="100">
        <v>9</v>
      </c>
      <c r="B10" s="170" t="s">
        <v>386</v>
      </c>
      <c r="C10" s="195" t="s">
        <v>185</v>
      </c>
      <c r="D10" s="40">
        <v>0</v>
      </c>
      <c r="E10" s="12"/>
      <c r="F10" s="30"/>
      <c r="G10" s="123"/>
      <c r="H10" s="112">
        <f t="shared" si="0"/>
        <v>0</v>
      </c>
    </row>
    <row r="11" spans="1:8" ht="19.5" customHeight="1">
      <c r="A11" s="100">
        <v>10</v>
      </c>
      <c r="B11" s="170" t="s">
        <v>387</v>
      </c>
      <c r="C11" s="195" t="s">
        <v>4</v>
      </c>
      <c r="D11" s="40">
        <v>0</v>
      </c>
      <c r="E11" s="12"/>
      <c r="F11" s="30"/>
      <c r="G11" s="123"/>
      <c r="H11" s="112">
        <f t="shared" si="0"/>
        <v>0</v>
      </c>
    </row>
    <row r="12" spans="1:8" ht="19.5" customHeight="1">
      <c r="A12" s="100">
        <v>11</v>
      </c>
      <c r="B12" s="170" t="s">
        <v>388</v>
      </c>
      <c r="C12" s="195" t="s">
        <v>389</v>
      </c>
      <c r="D12" s="40">
        <v>0</v>
      </c>
      <c r="E12" s="12"/>
      <c r="F12" s="30"/>
      <c r="G12" s="123"/>
      <c r="H12" s="112">
        <f>SUM(D12:G12)</f>
        <v>0</v>
      </c>
    </row>
    <row r="13" spans="1:8" ht="19.5" customHeight="1">
      <c r="A13" s="100">
        <v>12</v>
      </c>
      <c r="B13" s="170" t="s">
        <v>390</v>
      </c>
      <c r="C13" s="195" t="s">
        <v>2</v>
      </c>
      <c r="D13" s="40">
        <v>0</v>
      </c>
      <c r="E13" s="12"/>
      <c r="F13" s="30"/>
      <c r="G13" s="123"/>
      <c r="H13" s="112">
        <f>SUM(D13:G13)</f>
        <v>0</v>
      </c>
    </row>
    <row r="14" spans="1:8" ht="19.5" customHeight="1">
      <c r="A14" s="100">
        <v>13</v>
      </c>
      <c r="B14" s="170" t="s">
        <v>391</v>
      </c>
      <c r="C14" s="195" t="s">
        <v>30</v>
      </c>
      <c r="D14" s="40">
        <v>40</v>
      </c>
      <c r="E14" s="12"/>
      <c r="F14" s="30"/>
      <c r="G14" s="123"/>
      <c r="H14" s="112">
        <f>SUM(D14:G14)</f>
        <v>40</v>
      </c>
    </row>
    <row r="15" spans="1:8" ht="19.5" customHeight="1">
      <c r="A15" s="100">
        <v>14</v>
      </c>
      <c r="B15" s="170" t="s">
        <v>392</v>
      </c>
      <c r="C15" s="195" t="s">
        <v>276</v>
      </c>
      <c r="D15" s="40">
        <v>11.5</v>
      </c>
      <c r="E15" s="12"/>
      <c r="F15" s="30"/>
      <c r="G15" s="123"/>
      <c r="H15" s="112">
        <f>SUM(D15:G15)</f>
        <v>11.5</v>
      </c>
    </row>
    <row r="16" spans="1:8" ht="19.5" customHeight="1">
      <c r="A16" s="100">
        <v>15</v>
      </c>
      <c r="B16" s="170" t="s">
        <v>393</v>
      </c>
      <c r="C16" s="195" t="s">
        <v>8</v>
      </c>
      <c r="D16" s="40">
        <v>0</v>
      </c>
      <c r="E16" s="12"/>
      <c r="F16" s="30"/>
      <c r="G16" s="123"/>
      <c r="H16" s="112">
        <f t="shared" si="0"/>
        <v>0</v>
      </c>
    </row>
    <row r="17" spans="1:8" ht="19.5" customHeight="1">
      <c r="A17" s="100">
        <v>16</v>
      </c>
      <c r="B17" s="170" t="s">
        <v>394</v>
      </c>
      <c r="C17" s="195" t="s">
        <v>8</v>
      </c>
      <c r="D17" s="40">
        <v>0</v>
      </c>
      <c r="E17" s="12"/>
      <c r="F17" s="30"/>
      <c r="G17" s="123"/>
      <c r="H17" s="112">
        <f t="shared" si="0"/>
        <v>0</v>
      </c>
    </row>
    <row r="18" spans="1:8" ht="19.5" customHeight="1">
      <c r="A18" s="100">
        <v>17</v>
      </c>
      <c r="B18" s="170" t="s">
        <v>395</v>
      </c>
      <c r="C18" s="195" t="s">
        <v>52</v>
      </c>
      <c r="D18" s="40">
        <v>0</v>
      </c>
      <c r="E18" s="12"/>
      <c r="F18" s="30"/>
      <c r="G18" s="123"/>
      <c r="H18" s="112">
        <f t="shared" si="0"/>
        <v>0</v>
      </c>
    </row>
    <row r="19" spans="1:8" ht="19.5" customHeight="1">
      <c r="A19" s="100">
        <v>18</v>
      </c>
      <c r="B19" s="170" t="s">
        <v>396</v>
      </c>
      <c r="C19" s="195" t="s">
        <v>101</v>
      </c>
      <c r="D19" s="40">
        <v>7</v>
      </c>
      <c r="E19" s="12"/>
      <c r="F19" s="30"/>
      <c r="G19" s="123"/>
      <c r="H19" s="112">
        <f t="shared" si="0"/>
        <v>7</v>
      </c>
    </row>
    <row r="20" spans="1:8" ht="19.5" customHeight="1">
      <c r="A20" s="100">
        <v>19</v>
      </c>
      <c r="B20" s="170" t="s">
        <v>397</v>
      </c>
      <c r="C20" s="195" t="s">
        <v>63</v>
      </c>
      <c r="D20" s="40">
        <v>360</v>
      </c>
      <c r="E20" s="12"/>
      <c r="F20" s="30"/>
      <c r="G20" s="123"/>
      <c r="H20" s="112">
        <f t="shared" si="0"/>
        <v>360</v>
      </c>
    </row>
    <row r="21" spans="1:8" ht="19.5" customHeight="1">
      <c r="A21" s="100">
        <v>20</v>
      </c>
      <c r="B21" s="170" t="s">
        <v>398</v>
      </c>
      <c r="C21" s="195" t="s">
        <v>141</v>
      </c>
      <c r="D21" s="40">
        <v>8</v>
      </c>
      <c r="E21" s="12"/>
      <c r="F21" s="30"/>
      <c r="G21" s="123"/>
      <c r="H21" s="112">
        <f t="shared" si="0"/>
        <v>8</v>
      </c>
    </row>
    <row r="22" spans="1:8" ht="19.5" customHeight="1">
      <c r="A22" s="100">
        <v>21</v>
      </c>
      <c r="B22" s="170" t="s">
        <v>399</v>
      </c>
      <c r="C22" s="195" t="s">
        <v>56</v>
      </c>
      <c r="D22" s="40">
        <v>0</v>
      </c>
      <c r="E22" s="12"/>
      <c r="F22" s="30"/>
      <c r="G22" s="123"/>
      <c r="H22" s="112">
        <f t="shared" si="0"/>
        <v>0</v>
      </c>
    </row>
    <row r="23" spans="1:8" ht="19.5" customHeight="1">
      <c r="A23" s="100">
        <v>22</v>
      </c>
      <c r="B23" s="170" t="s">
        <v>400</v>
      </c>
      <c r="C23" s="195" t="s">
        <v>51</v>
      </c>
      <c r="D23" s="40">
        <v>2</v>
      </c>
      <c r="E23" s="12"/>
      <c r="F23" s="119"/>
      <c r="G23" s="125"/>
      <c r="H23" s="112">
        <f t="shared" si="0"/>
        <v>2</v>
      </c>
    </row>
    <row r="24" spans="1:8" ht="19.5" customHeight="1">
      <c r="A24" s="100">
        <v>23</v>
      </c>
      <c r="B24" s="171" t="s">
        <v>401</v>
      </c>
      <c r="C24" s="64" t="s">
        <v>58</v>
      </c>
      <c r="D24" s="40">
        <v>6</v>
      </c>
      <c r="E24" s="12"/>
      <c r="F24" s="30"/>
      <c r="G24" s="123"/>
      <c r="H24" s="112">
        <f t="shared" si="0"/>
        <v>6</v>
      </c>
    </row>
    <row r="25" spans="1:8" ht="19.5" customHeight="1" thickBot="1">
      <c r="A25" s="101">
        <v>24</v>
      </c>
      <c r="B25" s="172" t="s">
        <v>402</v>
      </c>
      <c r="C25" s="196" t="s">
        <v>70</v>
      </c>
      <c r="D25" s="41">
        <v>10</v>
      </c>
      <c r="E25" s="14"/>
      <c r="F25" s="31"/>
      <c r="G25" s="128"/>
      <c r="H25" s="113">
        <f t="shared" si="0"/>
        <v>10</v>
      </c>
    </row>
    <row r="26" spans="2:8" ht="15.75">
      <c r="B26" s="86" t="s">
        <v>347</v>
      </c>
      <c r="C26" s="82"/>
      <c r="D26" s="83"/>
      <c r="E26" s="83"/>
      <c r="F26" s="83"/>
      <c r="G26" s="83"/>
      <c r="H26" s="83">
        <f>SUM(D26:G26)</f>
        <v>0</v>
      </c>
    </row>
    <row r="27" spans="2:8" ht="16.5" thickBot="1">
      <c r="B27" s="86"/>
      <c r="C27" s="82"/>
      <c r="D27" s="83"/>
      <c r="E27" s="83"/>
      <c r="F27" s="83"/>
      <c r="G27" s="83"/>
      <c r="H27" s="82"/>
    </row>
    <row r="28" spans="1:8" s="28" customFormat="1" ht="16.5" thickBot="1">
      <c r="A28" s="27"/>
      <c r="B28" s="96" t="s">
        <v>263</v>
      </c>
      <c r="D28" s="18">
        <f>SUM(D3:D26)</f>
        <v>571</v>
      </c>
      <c r="E28" s="18">
        <f>SUM(E3:E25)</f>
        <v>0</v>
      </c>
      <c r="F28" s="18">
        <f>SUM(F3:F26)</f>
        <v>0</v>
      </c>
      <c r="G28" s="18">
        <f>SUM(G3:G26)</f>
        <v>0</v>
      </c>
      <c r="H28" s="95">
        <f>SUM(H3:H26)</f>
        <v>571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82" r:id="rId1"/>
  <headerFooter alignWithMargins="0">
    <oddHeader>&amp;C&amp;"Arial,Tučné"&amp;14Sběr  2009 - 2010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workbookViewId="0" topLeftCell="A1">
      <selection activeCell="B2" sqref="B2:C22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157" t="s">
        <v>68</v>
      </c>
      <c r="B1" s="5" t="s">
        <v>261</v>
      </c>
      <c r="C1" s="4" t="s">
        <v>262</v>
      </c>
      <c r="D1" s="183" t="s">
        <v>457</v>
      </c>
      <c r="E1" s="180"/>
      <c r="F1" s="117"/>
      <c r="G1" s="117"/>
      <c r="H1" s="109" t="s">
        <v>304</v>
      </c>
    </row>
    <row r="2" spans="1:8" ht="19.5" customHeight="1">
      <c r="A2" s="168">
        <v>1</v>
      </c>
      <c r="B2" s="43" t="s">
        <v>349</v>
      </c>
      <c r="C2" s="44" t="s">
        <v>4</v>
      </c>
      <c r="D2" s="110">
        <v>0</v>
      </c>
      <c r="E2" s="12"/>
      <c r="F2" s="38"/>
      <c r="G2" s="124"/>
      <c r="H2" s="111">
        <f>SUM(D2:G2)</f>
        <v>0</v>
      </c>
    </row>
    <row r="3" spans="1:8" ht="19.5" customHeight="1">
      <c r="A3" s="173">
        <v>2</v>
      </c>
      <c r="B3" s="174" t="s">
        <v>307</v>
      </c>
      <c r="C3" s="102" t="s">
        <v>23</v>
      </c>
      <c r="D3" s="103">
        <v>0</v>
      </c>
      <c r="E3" s="11"/>
      <c r="F3" s="29"/>
      <c r="G3" s="122"/>
      <c r="H3" s="111">
        <f>SUM(D3:G3)</f>
        <v>0</v>
      </c>
    </row>
    <row r="4" spans="1:8" ht="19.5" customHeight="1">
      <c r="A4" s="100">
        <v>3</v>
      </c>
      <c r="B4" s="45" t="s">
        <v>308</v>
      </c>
      <c r="C4" s="46" t="s">
        <v>22</v>
      </c>
      <c r="D4" s="40">
        <v>75</v>
      </c>
      <c r="E4" s="12"/>
      <c r="F4" s="30"/>
      <c r="G4" s="123"/>
      <c r="H4" s="112">
        <f aca="true" t="shared" si="0" ref="H4:H22">SUM(D4:G4)</f>
        <v>75</v>
      </c>
    </row>
    <row r="5" spans="1:8" ht="19.5" customHeight="1">
      <c r="A5" s="173">
        <v>4</v>
      </c>
      <c r="B5" s="45" t="s">
        <v>309</v>
      </c>
      <c r="C5" s="46" t="s">
        <v>296</v>
      </c>
      <c r="D5" s="40">
        <v>0</v>
      </c>
      <c r="E5" s="12"/>
      <c r="F5" s="30"/>
      <c r="G5" s="123"/>
      <c r="H5" s="112">
        <f t="shared" si="0"/>
        <v>0</v>
      </c>
    </row>
    <row r="6" spans="1:8" ht="19.5" customHeight="1">
      <c r="A6" s="100">
        <v>5</v>
      </c>
      <c r="B6" s="45" t="s">
        <v>310</v>
      </c>
      <c r="C6" s="46" t="s">
        <v>311</v>
      </c>
      <c r="D6" s="40">
        <v>16</v>
      </c>
      <c r="E6" s="12"/>
      <c r="F6" s="30"/>
      <c r="G6" s="123"/>
      <c r="H6" s="112">
        <f t="shared" si="0"/>
        <v>16</v>
      </c>
    </row>
    <row r="7" spans="1:8" ht="19.5" customHeight="1">
      <c r="A7" s="173">
        <v>6</v>
      </c>
      <c r="B7" s="45" t="s">
        <v>403</v>
      </c>
      <c r="C7" s="46" t="s">
        <v>124</v>
      </c>
      <c r="D7" s="40">
        <v>0</v>
      </c>
      <c r="E7" s="12"/>
      <c r="F7" s="30"/>
      <c r="G7" s="123"/>
      <c r="H7" s="112">
        <f t="shared" si="0"/>
        <v>0</v>
      </c>
    </row>
    <row r="8" spans="1:8" ht="19.5" customHeight="1">
      <c r="A8" s="100">
        <v>7</v>
      </c>
      <c r="B8" s="45" t="s">
        <v>312</v>
      </c>
      <c r="C8" s="46" t="s">
        <v>313</v>
      </c>
      <c r="D8" s="40">
        <v>0</v>
      </c>
      <c r="E8" s="12"/>
      <c r="F8" s="30"/>
      <c r="G8" s="125"/>
      <c r="H8" s="112">
        <f t="shared" si="0"/>
        <v>0</v>
      </c>
    </row>
    <row r="9" spans="1:8" ht="19.5" customHeight="1">
      <c r="A9" s="173">
        <v>8</v>
      </c>
      <c r="B9" s="45" t="s">
        <v>314</v>
      </c>
      <c r="C9" s="46" t="s">
        <v>63</v>
      </c>
      <c r="D9" s="40">
        <v>14</v>
      </c>
      <c r="E9" s="12"/>
      <c r="F9" s="30"/>
      <c r="G9" s="123"/>
      <c r="H9" s="112">
        <f t="shared" si="0"/>
        <v>14</v>
      </c>
    </row>
    <row r="10" spans="1:8" ht="19.5" customHeight="1">
      <c r="A10" s="100">
        <v>9</v>
      </c>
      <c r="B10" s="45" t="s">
        <v>216</v>
      </c>
      <c r="C10" s="46" t="s">
        <v>58</v>
      </c>
      <c r="D10" s="40">
        <v>10</v>
      </c>
      <c r="E10" s="12"/>
      <c r="F10" s="30"/>
      <c r="G10" s="123"/>
      <c r="H10" s="112">
        <f>SUM(D10:G10)</f>
        <v>10</v>
      </c>
    </row>
    <row r="11" spans="1:8" ht="19.5" customHeight="1">
      <c r="A11" s="173">
        <v>10</v>
      </c>
      <c r="B11" s="45" t="s">
        <v>315</v>
      </c>
      <c r="C11" s="46" t="s">
        <v>77</v>
      </c>
      <c r="D11" s="40" t="s">
        <v>404</v>
      </c>
      <c r="E11" s="12" t="s">
        <v>405</v>
      </c>
      <c r="F11" s="30" t="s">
        <v>405</v>
      </c>
      <c r="G11" s="123" t="s">
        <v>405</v>
      </c>
      <c r="H11" s="112" t="s">
        <v>405</v>
      </c>
    </row>
    <row r="12" spans="1:8" ht="19.5" customHeight="1">
      <c r="A12" s="100">
        <v>11</v>
      </c>
      <c r="B12" s="45" t="s">
        <v>221</v>
      </c>
      <c r="C12" s="46" t="s">
        <v>121</v>
      </c>
      <c r="D12" s="40">
        <v>15</v>
      </c>
      <c r="E12" s="12"/>
      <c r="F12" s="30"/>
      <c r="G12" s="123"/>
      <c r="H12" s="112">
        <f t="shared" si="0"/>
        <v>15</v>
      </c>
    </row>
    <row r="13" spans="1:8" ht="19.5" customHeight="1">
      <c r="A13" s="173">
        <v>12</v>
      </c>
      <c r="B13" s="45" t="s">
        <v>316</v>
      </c>
      <c r="C13" s="46" t="s">
        <v>317</v>
      </c>
      <c r="D13" s="40">
        <v>0</v>
      </c>
      <c r="E13" s="12"/>
      <c r="F13" s="30"/>
      <c r="G13" s="125"/>
      <c r="H13" s="112">
        <f t="shared" si="0"/>
        <v>0</v>
      </c>
    </row>
    <row r="14" spans="1:8" ht="19.5" customHeight="1">
      <c r="A14" s="100">
        <v>13</v>
      </c>
      <c r="B14" s="45" t="s">
        <v>76</v>
      </c>
      <c r="C14" s="46" t="s">
        <v>49</v>
      </c>
      <c r="D14" s="40">
        <v>37</v>
      </c>
      <c r="E14" s="12"/>
      <c r="F14" s="30"/>
      <c r="G14" s="123"/>
      <c r="H14" s="112">
        <f t="shared" si="0"/>
        <v>37</v>
      </c>
    </row>
    <row r="15" spans="1:8" ht="19.5" customHeight="1">
      <c r="A15" s="173">
        <v>14</v>
      </c>
      <c r="B15" s="45" t="s">
        <v>318</v>
      </c>
      <c r="C15" s="46" t="s">
        <v>319</v>
      </c>
      <c r="D15" s="40">
        <v>75</v>
      </c>
      <c r="E15" s="12"/>
      <c r="F15" s="30"/>
      <c r="G15" s="123"/>
      <c r="H15" s="112">
        <f t="shared" si="0"/>
        <v>75</v>
      </c>
    </row>
    <row r="16" spans="1:8" ht="19.5" customHeight="1">
      <c r="A16" s="100">
        <v>15</v>
      </c>
      <c r="B16" s="45" t="s">
        <v>320</v>
      </c>
      <c r="C16" s="46" t="s">
        <v>6</v>
      </c>
      <c r="D16" s="40">
        <v>0</v>
      </c>
      <c r="E16" s="12"/>
      <c r="F16" s="30"/>
      <c r="G16" s="123"/>
      <c r="H16" s="112">
        <f t="shared" si="0"/>
        <v>0</v>
      </c>
    </row>
    <row r="17" spans="1:8" ht="19.5" customHeight="1">
      <c r="A17" s="173">
        <v>16</v>
      </c>
      <c r="B17" s="45" t="s">
        <v>231</v>
      </c>
      <c r="C17" s="46" t="s">
        <v>23</v>
      </c>
      <c r="D17" s="40">
        <v>0</v>
      </c>
      <c r="E17" s="12"/>
      <c r="F17" s="30"/>
      <c r="G17" s="123"/>
      <c r="H17" s="112">
        <f t="shared" si="0"/>
        <v>0</v>
      </c>
    </row>
    <row r="18" spans="1:8" ht="19.5" customHeight="1">
      <c r="A18" s="100">
        <v>17</v>
      </c>
      <c r="B18" s="45" t="s">
        <v>321</v>
      </c>
      <c r="C18" s="46" t="s">
        <v>99</v>
      </c>
      <c r="D18" s="40">
        <v>0</v>
      </c>
      <c r="E18" s="12"/>
      <c r="F18" s="30"/>
      <c r="G18" s="123"/>
      <c r="H18" s="112">
        <f t="shared" si="0"/>
        <v>0</v>
      </c>
    </row>
    <row r="19" spans="1:8" ht="19.5" customHeight="1">
      <c r="A19" s="173">
        <v>18</v>
      </c>
      <c r="B19" s="45" t="s">
        <v>322</v>
      </c>
      <c r="C19" s="46" t="s">
        <v>47</v>
      </c>
      <c r="D19" s="40">
        <v>0</v>
      </c>
      <c r="E19" s="12"/>
      <c r="F19" s="30"/>
      <c r="G19" s="123"/>
      <c r="H19" s="112">
        <f t="shared" si="0"/>
        <v>0</v>
      </c>
    </row>
    <row r="20" spans="1:8" ht="19.5" customHeight="1">
      <c r="A20" s="100">
        <v>19</v>
      </c>
      <c r="B20" s="45" t="s">
        <v>323</v>
      </c>
      <c r="C20" s="46" t="s">
        <v>12</v>
      </c>
      <c r="D20" s="40">
        <v>280</v>
      </c>
      <c r="E20" s="12"/>
      <c r="F20" s="119"/>
      <c r="G20" s="125"/>
      <c r="H20" s="112">
        <f t="shared" si="0"/>
        <v>280</v>
      </c>
    </row>
    <row r="21" spans="1:8" ht="19.5" customHeight="1">
      <c r="A21" s="173">
        <v>20</v>
      </c>
      <c r="B21" s="45" t="s">
        <v>324</v>
      </c>
      <c r="C21" s="46" t="s">
        <v>16</v>
      </c>
      <c r="D21" s="40">
        <v>0</v>
      </c>
      <c r="E21" s="12"/>
      <c r="F21" s="30"/>
      <c r="G21" s="123"/>
      <c r="H21" s="112">
        <f t="shared" si="0"/>
        <v>0</v>
      </c>
    </row>
    <row r="22" spans="1:8" ht="19.5" customHeight="1" thickBot="1">
      <c r="A22" s="101">
        <v>21</v>
      </c>
      <c r="B22" s="47" t="s">
        <v>325</v>
      </c>
      <c r="C22" s="48" t="s">
        <v>47</v>
      </c>
      <c r="D22" s="41">
        <v>4</v>
      </c>
      <c r="E22" s="14"/>
      <c r="F22" s="31"/>
      <c r="G22" s="128"/>
      <c r="H22" s="113">
        <f t="shared" si="0"/>
        <v>4</v>
      </c>
    </row>
    <row r="23" spans="2:8" ht="15.75">
      <c r="B23" s="86" t="s">
        <v>347</v>
      </c>
      <c r="C23" s="82"/>
      <c r="D23" s="83"/>
      <c r="E23" s="83"/>
      <c r="F23" s="83"/>
      <c r="G23" s="83"/>
      <c r="H23" s="83">
        <f>SUM(D23:G23)</f>
        <v>0</v>
      </c>
    </row>
    <row r="24" spans="2:8" ht="16.5" thickBot="1">
      <c r="B24" s="86"/>
      <c r="C24" s="82"/>
      <c r="D24" s="83"/>
      <c r="E24" s="83"/>
      <c r="F24" s="83"/>
      <c r="G24" s="83"/>
      <c r="H24" s="82"/>
    </row>
    <row r="25" spans="1:8" s="28" customFormat="1" ht="16.5" thickBot="1">
      <c r="A25" s="27"/>
      <c r="B25" s="96" t="s">
        <v>263</v>
      </c>
      <c r="D25" s="18">
        <f>SUM(D3:D23)</f>
        <v>526</v>
      </c>
      <c r="E25" s="18">
        <f>SUM(E3:E22)</f>
        <v>0</v>
      </c>
      <c r="F25" s="18">
        <f>SUM(F3:F23)</f>
        <v>0</v>
      </c>
      <c r="G25" s="18">
        <f>SUM(G3:G23)</f>
        <v>0</v>
      </c>
      <c r="H25" s="95">
        <f>SUM(H3:H23)</f>
        <v>526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&amp;C&amp;"Arial,Tučné"&amp;14Sběr 2009 - 2010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2"/>
  <sheetViews>
    <sheetView workbookViewId="0" topLeftCell="A1">
      <selection activeCell="B2" sqref="B2:C19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156" t="s">
        <v>80</v>
      </c>
      <c r="B1" s="5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7">
        <v>1</v>
      </c>
      <c r="B2" s="43" t="s">
        <v>406</v>
      </c>
      <c r="C2" s="44" t="s">
        <v>70</v>
      </c>
      <c r="D2" s="104">
        <v>0</v>
      </c>
      <c r="E2" s="38"/>
      <c r="F2" s="38"/>
      <c r="G2" s="124"/>
      <c r="H2" s="114">
        <f aca="true" t="shared" si="0" ref="H2:H20">SUM(D2:G2)</f>
        <v>0</v>
      </c>
    </row>
    <row r="3" spans="1:8" ht="19.5" customHeight="1">
      <c r="A3" s="175">
        <v>2</v>
      </c>
      <c r="B3" s="45" t="s">
        <v>37</v>
      </c>
      <c r="C3" s="46" t="s">
        <v>92</v>
      </c>
      <c r="D3" s="105">
        <v>170</v>
      </c>
      <c r="E3" s="30"/>
      <c r="F3" s="30"/>
      <c r="G3" s="123"/>
      <c r="H3" s="115">
        <f t="shared" si="0"/>
        <v>170</v>
      </c>
    </row>
    <row r="4" spans="1:8" ht="19.5" customHeight="1">
      <c r="A4" s="175">
        <v>3</v>
      </c>
      <c r="B4" s="45" t="s">
        <v>327</v>
      </c>
      <c r="C4" s="46" t="s">
        <v>8</v>
      </c>
      <c r="D4" s="105">
        <v>13</v>
      </c>
      <c r="E4" s="30"/>
      <c r="F4" s="30"/>
      <c r="G4" s="123"/>
      <c r="H4" s="115">
        <f t="shared" si="0"/>
        <v>13</v>
      </c>
    </row>
    <row r="5" spans="1:8" ht="19.5" customHeight="1">
      <c r="A5" s="8">
        <v>4</v>
      </c>
      <c r="B5" s="45" t="s">
        <v>328</v>
      </c>
      <c r="C5" s="46" t="s">
        <v>174</v>
      </c>
      <c r="D5" s="105">
        <v>8</v>
      </c>
      <c r="E5" s="30"/>
      <c r="F5" s="30"/>
      <c r="G5" s="123"/>
      <c r="H5" s="115">
        <f t="shared" si="0"/>
        <v>8</v>
      </c>
    </row>
    <row r="6" spans="1:8" ht="19.5" customHeight="1">
      <c r="A6" s="175">
        <v>5</v>
      </c>
      <c r="B6" s="45" t="s">
        <v>97</v>
      </c>
      <c r="C6" s="46" t="s">
        <v>49</v>
      </c>
      <c r="D6" s="105">
        <v>140</v>
      </c>
      <c r="E6" s="30"/>
      <c r="F6" s="119"/>
      <c r="G6" s="125"/>
      <c r="H6" s="115">
        <f t="shared" si="0"/>
        <v>140</v>
      </c>
    </row>
    <row r="7" spans="1:8" ht="19.5" customHeight="1">
      <c r="A7" s="8">
        <v>6</v>
      </c>
      <c r="B7" s="45" t="s">
        <v>407</v>
      </c>
      <c r="C7" s="46" t="s">
        <v>408</v>
      </c>
      <c r="D7" s="105">
        <v>0</v>
      </c>
      <c r="E7" s="30"/>
      <c r="F7" s="30"/>
      <c r="G7" s="123"/>
      <c r="H7" s="115">
        <f t="shared" si="0"/>
        <v>0</v>
      </c>
    </row>
    <row r="8" spans="1:8" ht="19.5" customHeight="1">
      <c r="A8" s="175">
        <v>7</v>
      </c>
      <c r="B8" s="45" t="s">
        <v>329</v>
      </c>
      <c r="C8" s="46" t="s">
        <v>87</v>
      </c>
      <c r="D8" s="105">
        <v>0</v>
      </c>
      <c r="E8" s="30"/>
      <c r="F8" s="30"/>
      <c r="G8" s="123"/>
      <c r="H8" s="115">
        <f>SUM(D8:G8)</f>
        <v>0</v>
      </c>
    </row>
    <row r="9" spans="1:8" ht="19.5" customHeight="1">
      <c r="A9" s="8">
        <v>8</v>
      </c>
      <c r="B9" s="45" t="s">
        <v>330</v>
      </c>
      <c r="C9" s="46" t="s">
        <v>73</v>
      </c>
      <c r="D9" s="105">
        <v>2</v>
      </c>
      <c r="E9" s="30"/>
      <c r="F9" s="30"/>
      <c r="G9" s="123"/>
      <c r="H9" s="115">
        <f>SUM(D9:G9)</f>
        <v>2</v>
      </c>
    </row>
    <row r="10" spans="1:8" ht="19.5" customHeight="1">
      <c r="A10" s="175">
        <v>9</v>
      </c>
      <c r="B10" s="45" t="s">
        <v>331</v>
      </c>
      <c r="C10" s="46" t="s">
        <v>185</v>
      </c>
      <c r="D10" s="105">
        <v>7.5</v>
      </c>
      <c r="E10" s="30"/>
      <c r="F10" s="30"/>
      <c r="G10" s="123"/>
      <c r="H10" s="115">
        <f t="shared" si="0"/>
        <v>7.5</v>
      </c>
    </row>
    <row r="11" spans="1:8" ht="19.5" customHeight="1">
      <c r="A11" s="8">
        <v>10</v>
      </c>
      <c r="B11" s="45" t="s">
        <v>332</v>
      </c>
      <c r="C11" s="46" t="s">
        <v>8</v>
      </c>
      <c r="D11" s="105">
        <v>51</v>
      </c>
      <c r="E11" s="30"/>
      <c r="F11" s="30"/>
      <c r="G11" s="123"/>
      <c r="H11" s="115">
        <f t="shared" si="0"/>
        <v>51</v>
      </c>
    </row>
    <row r="12" spans="1:8" ht="19.5" customHeight="1">
      <c r="A12" s="175">
        <v>11</v>
      </c>
      <c r="B12" s="45" t="s">
        <v>76</v>
      </c>
      <c r="C12" s="46" t="s">
        <v>40</v>
      </c>
      <c r="D12" s="105">
        <v>14</v>
      </c>
      <c r="E12" s="30"/>
      <c r="F12" s="30"/>
      <c r="G12" s="123"/>
      <c r="H12" s="115">
        <f t="shared" si="0"/>
        <v>14</v>
      </c>
    </row>
    <row r="13" spans="1:8" ht="19.5" customHeight="1">
      <c r="A13" s="8">
        <v>12</v>
      </c>
      <c r="B13" s="45" t="s">
        <v>333</v>
      </c>
      <c r="C13" s="46" t="s">
        <v>4</v>
      </c>
      <c r="D13" s="105">
        <v>0</v>
      </c>
      <c r="E13" s="30"/>
      <c r="F13" s="30"/>
      <c r="G13" s="123"/>
      <c r="H13" s="115">
        <f t="shared" si="0"/>
        <v>0</v>
      </c>
    </row>
    <row r="14" spans="1:8" ht="19.5" customHeight="1">
      <c r="A14" s="175">
        <v>13</v>
      </c>
      <c r="B14" s="45" t="s">
        <v>334</v>
      </c>
      <c r="C14" s="46" t="s">
        <v>228</v>
      </c>
      <c r="D14" s="105">
        <v>80</v>
      </c>
      <c r="E14" s="30"/>
      <c r="F14" s="30"/>
      <c r="G14" s="125"/>
      <c r="H14" s="115">
        <f t="shared" si="0"/>
        <v>80</v>
      </c>
    </row>
    <row r="15" spans="1:8" ht="19.5" customHeight="1">
      <c r="A15" s="8">
        <v>14</v>
      </c>
      <c r="B15" s="45" t="s">
        <v>335</v>
      </c>
      <c r="C15" s="46" t="s">
        <v>70</v>
      </c>
      <c r="D15" s="105">
        <v>51</v>
      </c>
      <c r="E15" s="30"/>
      <c r="F15" s="30"/>
      <c r="G15" s="123"/>
      <c r="H15" s="115">
        <f t="shared" si="0"/>
        <v>51</v>
      </c>
    </row>
    <row r="16" spans="1:8" ht="19.5" customHeight="1">
      <c r="A16" s="175">
        <v>15</v>
      </c>
      <c r="B16" s="45" t="s">
        <v>336</v>
      </c>
      <c r="C16" s="46" t="s">
        <v>34</v>
      </c>
      <c r="D16" s="105">
        <f>11+12</f>
        <v>23</v>
      </c>
      <c r="E16" s="30"/>
      <c r="F16" s="30"/>
      <c r="G16" s="123"/>
      <c r="H16" s="115">
        <f t="shared" si="0"/>
        <v>23</v>
      </c>
    </row>
    <row r="17" spans="1:8" ht="19.5" customHeight="1">
      <c r="A17" s="8">
        <v>16</v>
      </c>
      <c r="B17" s="45" t="s">
        <v>337</v>
      </c>
      <c r="C17" s="46" t="s">
        <v>78</v>
      </c>
      <c r="D17" s="105">
        <v>0</v>
      </c>
      <c r="E17" s="30"/>
      <c r="F17" s="30"/>
      <c r="G17" s="123"/>
      <c r="H17" s="115">
        <f t="shared" si="0"/>
        <v>0</v>
      </c>
    </row>
    <row r="18" spans="1:8" ht="19.5" customHeight="1">
      <c r="A18" s="175">
        <v>17</v>
      </c>
      <c r="B18" s="45" t="s">
        <v>338</v>
      </c>
      <c r="C18" s="46" t="s">
        <v>20</v>
      </c>
      <c r="D18" s="105">
        <v>290</v>
      </c>
      <c r="E18" s="30"/>
      <c r="F18" s="30"/>
      <c r="G18" s="123"/>
      <c r="H18" s="115">
        <f t="shared" si="0"/>
        <v>290</v>
      </c>
    </row>
    <row r="19" spans="1:8" ht="19.5" customHeight="1" thickBot="1">
      <c r="A19" s="9">
        <v>18</v>
      </c>
      <c r="B19" s="47" t="s">
        <v>339</v>
      </c>
      <c r="C19" s="48" t="s">
        <v>60</v>
      </c>
      <c r="D19" s="106">
        <v>1600</v>
      </c>
      <c r="E19" s="31"/>
      <c r="F19" s="120"/>
      <c r="G19" s="126"/>
      <c r="H19" s="116">
        <f t="shared" si="0"/>
        <v>1600</v>
      </c>
    </row>
    <row r="20" spans="2:8" ht="15.75">
      <c r="B20" s="86" t="s">
        <v>347</v>
      </c>
      <c r="C20" s="82"/>
      <c r="D20" s="83"/>
      <c r="E20" s="83"/>
      <c r="F20" s="83"/>
      <c r="G20" s="87"/>
      <c r="H20" s="83">
        <f t="shared" si="0"/>
        <v>0</v>
      </c>
    </row>
    <row r="21" spans="2:8" ht="16.5" thickBot="1">
      <c r="B21" s="86"/>
      <c r="C21" s="82"/>
      <c r="D21" s="83"/>
      <c r="E21" s="83"/>
      <c r="F21" s="87"/>
      <c r="G21" s="87"/>
      <c r="H21" s="82"/>
    </row>
    <row r="22" spans="1:8" s="28" customFormat="1" ht="16.5" thickBot="1">
      <c r="A22" s="27"/>
      <c r="B22" s="96" t="s">
        <v>263</v>
      </c>
      <c r="D22" s="18">
        <f>SUM(D2:D20)</f>
        <v>2449.5</v>
      </c>
      <c r="E22" s="26">
        <f>SUM(E2:E20)</f>
        <v>0</v>
      </c>
      <c r="F22" s="18">
        <f>SUM(F2:F20)</f>
        <v>0</v>
      </c>
      <c r="G22" s="18">
        <f>SUM(G2:G20)</f>
        <v>0</v>
      </c>
      <c r="H22" s="95">
        <f>SUM(H2:H20)</f>
        <v>2449.5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2009 - 2010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B2" sqref="B2:C22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7" width="12.7109375" style="1" customWidth="1"/>
    <col min="8" max="8" width="15.7109375" style="0" customWidth="1"/>
  </cols>
  <sheetData>
    <row r="1" spans="1:8" ht="24.75" customHeight="1" thickBot="1">
      <c r="A1" s="3" t="s">
        <v>89</v>
      </c>
      <c r="B1" s="10" t="s">
        <v>261</v>
      </c>
      <c r="C1" s="4" t="s">
        <v>262</v>
      </c>
      <c r="D1" s="183" t="s">
        <v>457</v>
      </c>
      <c r="E1" s="191"/>
      <c r="F1" s="148"/>
      <c r="G1" s="148"/>
      <c r="H1" s="78" t="s">
        <v>304</v>
      </c>
    </row>
    <row r="2" spans="1:8" ht="19.5" customHeight="1">
      <c r="A2" s="55">
        <v>1</v>
      </c>
      <c r="B2" s="49" t="s">
        <v>258</v>
      </c>
      <c r="C2" s="50" t="s">
        <v>65</v>
      </c>
      <c r="D2" s="107">
        <v>13</v>
      </c>
      <c r="E2" s="149"/>
      <c r="F2" s="149"/>
      <c r="G2" s="150"/>
      <c r="H2" s="79">
        <f>SUM(D2:G2)</f>
        <v>13</v>
      </c>
    </row>
    <row r="3" spans="1:8" ht="19.5" customHeight="1">
      <c r="A3" s="56">
        <v>2</v>
      </c>
      <c r="B3" s="51" t="s">
        <v>340</v>
      </c>
      <c r="C3" s="52" t="s">
        <v>63</v>
      </c>
      <c r="D3" s="105">
        <v>30</v>
      </c>
      <c r="E3" s="118"/>
      <c r="F3" s="118"/>
      <c r="G3" s="151"/>
      <c r="H3" s="80">
        <f aca="true" t="shared" si="0" ref="H3:H22">SUM(D3:G3)</f>
        <v>30</v>
      </c>
    </row>
    <row r="4" spans="1:8" ht="19.5" customHeight="1">
      <c r="A4" s="56">
        <v>3</v>
      </c>
      <c r="B4" s="51" t="s">
        <v>265</v>
      </c>
      <c r="C4" s="52" t="s">
        <v>141</v>
      </c>
      <c r="D4" s="105">
        <v>0</v>
      </c>
      <c r="E4" s="118"/>
      <c r="F4" s="118"/>
      <c r="G4" s="146"/>
      <c r="H4" s="80">
        <f t="shared" si="0"/>
        <v>0</v>
      </c>
    </row>
    <row r="5" spans="1:8" ht="19.5" customHeight="1">
      <c r="A5" s="56">
        <v>4</v>
      </c>
      <c r="B5" s="51" t="s">
        <v>37</v>
      </c>
      <c r="C5" s="52" t="s">
        <v>326</v>
      </c>
      <c r="D5" s="105">
        <v>45</v>
      </c>
      <c r="E5" s="118"/>
      <c r="F5" s="118"/>
      <c r="G5" s="146"/>
      <c r="H5" s="80">
        <f t="shared" si="0"/>
        <v>45</v>
      </c>
    </row>
    <row r="6" spans="1:8" ht="19.5" customHeight="1">
      <c r="A6" s="56">
        <v>5</v>
      </c>
      <c r="B6" s="51" t="s">
        <v>266</v>
      </c>
      <c r="C6" s="52" t="s">
        <v>14</v>
      </c>
      <c r="D6" s="105">
        <v>15</v>
      </c>
      <c r="E6" s="118"/>
      <c r="F6" s="118"/>
      <c r="G6" s="146"/>
      <c r="H6" s="80">
        <f t="shared" si="0"/>
        <v>15</v>
      </c>
    </row>
    <row r="7" spans="1:8" ht="19.5" customHeight="1">
      <c r="A7" s="56">
        <v>6</v>
      </c>
      <c r="B7" s="51" t="s">
        <v>267</v>
      </c>
      <c r="C7" s="52" t="s">
        <v>32</v>
      </c>
      <c r="D7" s="105">
        <v>23</v>
      </c>
      <c r="E7" s="118"/>
      <c r="F7" s="118"/>
      <c r="G7" s="151"/>
      <c r="H7" s="80">
        <f t="shared" si="0"/>
        <v>23</v>
      </c>
    </row>
    <row r="8" spans="1:8" ht="19.5" customHeight="1">
      <c r="A8" s="56">
        <v>7</v>
      </c>
      <c r="B8" s="51" t="s">
        <v>268</v>
      </c>
      <c r="C8" s="52" t="s">
        <v>269</v>
      </c>
      <c r="D8" s="105">
        <v>56</v>
      </c>
      <c r="E8" s="118"/>
      <c r="F8" s="118"/>
      <c r="G8" s="146"/>
      <c r="H8" s="80">
        <f t="shared" si="0"/>
        <v>56</v>
      </c>
    </row>
    <row r="9" spans="1:8" ht="19.5" customHeight="1">
      <c r="A9" s="56">
        <v>8</v>
      </c>
      <c r="B9" s="51" t="s">
        <v>270</v>
      </c>
      <c r="C9" s="52" t="s">
        <v>54</v>
      </c>
      <c r="D9" s="105">
        <v>24</v>
      </c>
      <c r="E9" s="118"/>
      <c r="F9" s="118"/>
      <c r="G9" s="146"/>
      <c r="H9" s="80">
        <f t="shared" si="0"/>
        <v>24</v>
      </c>
    </row>
    <row r="10" spans="1:8" ht="19.5" customHeight="1">
      <c r="A10" s="56">
        <v>9</v>
      </c>
      <c r="B10" s="51" t="s">
        <v>271</v>
      </c>
      <c r="C10" s="52" t="s">
        <v>56</v>
      </c>
      <c r="D10" s="105">
        <f>8+140+120+220</f>
        <v>488</v>
      </c>
      <c r="E10" s="118"/>
      <c r="F10" s="118"/>
      <c r="G10" s="146"/>
      <c r="H10" s="80">
        <f t="shared" si="0"/>
        <v>488</v>
      </c>
    </row>
    <row r="11" spans="1:8" ht="19.5" customHeight="1">
      <c r="A11" s="56">
        <v>10</v>
      </c>
      <c r="B11" s="51" t="s">
        <v>48</v>
      </c>
      <c r="C11" s="52" t="s">
        <v>30</v>
      </c>
      <c r="D11" s="105">
        <v>0</v>
      </c>
      <c r="E11" s="118"/>
      <c r="F11" s="152"/>
      <c r="G11" s="151"/>
      <c r="H11" s="80">
        <f t="shared" si="0"/>
        <v>0</v>
      </c>
    </row>
    <row r="12" spans="1:8" ht="19.5" customHeight="1">
      <c r="A12" s="56">
        <v>11</v>
      </c>
      <c r="B12" s="51" t="s">
        <v>341</v>
      </c>
      <c r="C12" s="52" t="s">
        <v>65</v>
      </c>
      <c r="D12" s="105">
        <v>258</v>
      </c>
      <c r="E12" s="118"/>
      <c r="F12" s="118"/>
      <c r="G12" s="146"/>
      <c r="H12" s="80">
        <f t="shared" si="0"/>
        <v>258</v>
      </c>
    </row>
    <row r="13" spans="1:8" ht="19.5" customHeight="1">
      <c r="A13" s="56">
        <v>12</v>
      </c>
      <c r="B13" s="51" t="s">
        <v>100</v>
      </c>
      <c r="C13" s="52" t="s">
        <v>16</v>
      </c>
      <c r="D13" s="105">
        <v>30</v>
      </c>
      <c r="E13" s="118"/>
      <c r="F13" s="152"/>
      <c r="G13" s="151"/>
      <c r="H13" s="80">
        <f t="shared" si="0"/>
        <v>30</v>
      </c>
    </row>
    <row r="14" spans="1:8" ht="19.5" customHeight="1">
      <c r="A14" s="56">
        <v>13</v>
      </c>
      <c r="B14" s="51" t="s">
        <v>273</v>
      </c>
      <c r="C14" s="52" t="s">
        <v>69</v>
      </c>
      <c r="D14" s="105">
        <v>8</v>
      </c>
      <c r="E14" s="118"/>
      <c r="F14" s="118"/>
      <c r="G14" s="146"/>
      <c r="H14" s="80">
        <f t="shared" si="0"/>
        <v>8</v>
      </c>
    </row>
    <row r="15" spans="1:8" ht="19.5" customHeight="1">
      <c r="A15" s="56">
        <v>14</v>
      </c>
      <c r="B15" s="51" t="s">
        <v>152</v>
      </c>
      <c r="C15" s="52" t="s">
        <v>10</v>
      </c>
      <c r="D15" s="105">
        <v>8</v>
      </c>
      <c r="E15" s="118"/>
      <c r="F15" s="118"/>
      <c r="G15" s="146"/>
      <c r="H15" s="80">
        <f t="shared" si="0"/>
        <v>8</v>
      </c>
    </row>
    <row r="16" spans="1:8" ht="19.5" customHeight="1">
      <c r="A16" s="56">
        <v>15</v>
      </c>
      <c r="B16" s="51" t="s">
        <v>76</v>
      </c>
      <c r="C16" s="52" t="s">
        <v>30</v>
      </c>
      <c r="D16" s="105">
        <v>45</v>
      </c>
      <c r="E16" s="118"/>
      <c r="F16" s="118"/>
      <c r="G16" s="146"/>
      <c r="H16" s="80">
        <f t="shared" si="0"/>
        <v>45</v>
      </c>
    </row>
    <row r="17" spans="1:8" ht="19.5" customHeight="1">
      <c r="A17" s="56">
        <v>16</v>
      </c>
      <c r="B17" s="51" t="s">
        <v>274</v>
      </c>
      <c r="C17" s="52" t="s">
        <v>40</v>
      </c>
      <c r="D17" s="105">
        <v>10</v>
      </c>
      <c r="E17" s="118"/>
      <c r="F17" s="118"/>
      <c r="G17" s="146"/>
      <c r="H17" s="80">
        <f t="shared" si="0"/>
        <v>10</v>
      </c>
    </row>
    <row r="18" spans="1:8" ht="19.5" customHeight="1">
      <c r="A18" s="56">
        <v>17</v>
      </c>
      <c r="B18" s="51" t="s">
        <v>303</v>
      </c>
      <c r="C18" s="52" t="s">
        <v>58</v>
      </c>
      <c r="D18" s="105">
        <v>4</v>
      </c>
      <c r="E18" s="118"/>
      <c r="F18" s="118"/>
      <c r="G18" s="146"/>
      <c r="H18" s="80">
        <f t="shared" si="0"/>
        <v>4</v>
      </c>
    </row>
    <row r="19" spans="1:8" ht="19.5" customHeight="1">
      <c r="A19" s="56">
        <v>18</v>
      </c>
      <c r="B19" s="51" t="s">
        <v>275</v>
      </c>
      <c r="C19" s="52" t="s">
        <v>276</v>
      </c>
      <c r="D19" s="105">
        <f>260+60</f>
        <v>320</v>
      </c>
      <c r="E19" s="118"/>
      <c r="F19" s="118"/>
      <c r="G19" s="151"/>
      <c r="H19" s="80">
        <f t="shared" si="0"/>
        <v>320</v>
      </c>
    </row>
    <row r="20" spans="1:8" ht="19.5" customHeight="1">
      <c r="A20" s="56">
        <v>19</v>
      </c>
      <c r="B20" s="51" t="s">
        <v>277</v>
      </c>
      <c r="C20" s="52" t="s">
        <v>77</v>
      </c>
      <c r="D20" s="105">
        <v>47</v>
      </c>
      <c r="E20" s="118"/>
      <c r="F20" s="118"/>
      <c r="G20" s="146"/>
      <c r="H20" s="80">
        <f t="shared" si="0"/>
        <v>47</v>
      </c>
    </row>
    <row r="21" spans="1:8" ht="19.5" customHeight="1">
      <c r="A21" s="56">
        <v>20</v>
      </c>
      <c r="B21" s="51" t="s">
        <v>278</v>
      </c>
      <c r="C21" s="52" t="s">
        <v>56</v>
      </c>
      <c r="D21" s="105">
        <v>16</v>
      </c>
      <c r="E21" s="118"/>
      <c r="F21" s="118"/>
      <c r="G21" s="146"/>
      <c r="H21" s="80">
        <f t="shared" si="0"/>
        <v>16</v>
      </c>
    </row>
    <row r="22" spans="1:8" ht="19.5" customHeight="1" thickBot="1">
      <c r="A22" s="57">
        <v>21</v>
      </c>
      <c r="B22" s="53" t="s">
        <v>279</v>
      </c>
      <c r="C22" s="54" t="s">
        <v>280</v>
      </c>
      <c r="D22" s="153">
        <v>0</v>
      </c>
      <c r="E22" s="154"/>
      <c r="F22" s="154"/>
      <c r="G22" s="155"/>
      <c r="H22" s="81">
        <f t="shared" si="0"/>
        <v>0</v>
      </c>
    </row>
    <row r="23" spans="1:8" ht="15.75">
      <c r="A23" s="21"/>
      <c r="B23" s="86" t="s">
        <v>347</v>
      </c>
      <c r="C23" s="88"/>
      <c r="D23" s="83">
        <v>4</v>
      </c>
      <c r="E23" s="87"/>
      <c r="F23" s="87"/>
      <c r="G23" s="87"/>
      <c r="H23" s="93">
        <f>SUM(D23:G23)</f>
        <v>4</v>
      </c>
    </row>
    <row r="24" spans="1:8" ht="16.5" thickBot="1">
      <c r="A24" s="21"/>
      <c r="B24" s="86"/>
      <c r="C24" s="88"/>
      <c r="D24" s="89"/>
      <c r="E24" s="87"/>
      <c r="F24" s="87"/>
      <c r="G24" s="87"/>
      <c r="H24" s="94"/>
    </row>
    <row r="25" spans="1:8" s="28" customFormat="1" ht="16.5" thickBot="1">
      <c r="A25" s="27"/>
      <c r="B25" s="96" t="s">
        <v>263</v>
      </c>
      <c r="D25" s="18">
        <f>SUM(D2:D23)</f>
        <v>1444</v>
      </c>
      <c r="E25" s="18">
        <f>SUM(E2:E22)</f>
        <v>0</v>
      </c>
      <c r="F25" s="18">
        <f>SUM(F2:F22)</f>
        <v>0</v>
      </c>
      <c r="G25" s="18">
        <f>SUM(G2:G22)</f>
        <v>0</v>
      </c>
      <c r="H25" s="95">
        <f>SUM(H2:H23)</f>
        <v>1444</v>
      </c>
    </row>
    <row r="26" ht="12.75">
      <c r="H26" s="20"/>
    </row>
    <row r="27" ht="12.75">
      <c r="D27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&amp;C&amp;"Arial,Tučné"&amp;16Sběr 2009 - 2010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B2" sqref="B2:C22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264</v>
      </c>
      <c r="B1" s="10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55">
        <v>1</v>
      </c>
      <c r="B2" s="49" t="s">
        <v>281</v>
      </c>
      <c r="C2" s="50" t="s">
        <v>81</v>
      </c>
      <c r="D2" s="11">
        <v>11</v>
      </c>
      <c r="E2" s="29"/>
      <c r="F2" s="29"/>
      <c r="G2" s="122"/>
      <c r="H2" s="79">
        <f>SUM(D2:G2)</f>
        <v>11</v>
      </c>
    </row>
    <row r="3" spans="1:8" ht="19.5" customHeight="1">
      <c r="A3" s="56">
        <v>2</v>
      </c>
      <c r="B3" s="51" t="s">
        <v>186</v>
      </c>
      <c r="C3" s="52" t="s">
        <v>40</v>
      </c>
      <c r="D3" s="12">
        <v>14</v>
      </c>
      <c r="E3" s="30"/>
      <c r="F3" s="30"/>
      <c r="G3" s="123"/>
      <c r="H3" s="80">
        <f aca="true" t="shared" si="0" ref="H3:H22">SUM(D3:G3)</f>
        <v>14</v>
      </c>
    </row>
    <row r="4" spans="1:8" ht="19.5" customHeight="1">
      <c r="A4" s="56">
        <v>3</v>
      </c>
      <c r="B4" s="51" t="s">
        <v>282</v>
      </c>
      <c r="C4" s="52" t="s">
        <v>23</v>
      </c>
      <c r="D4" s="12">
        <v>0</v>
      </c>
      <c r="E4" s="30"/>
      <c r="F4" s="30"/>
      <c r="G4" s="123"/>
      <c r="H4" s="80">
        <f t="shared" si="0"/>
        <v>0</v>
      </c>
    </row>
    <row r="5" spans="1:8" ht="19.5" customHeight="1">
      <c r="A5" s="56">
        <v>4</v>
      </c>
      <c r="B5" s="51" t="s">
        <v>283</v>
      </c>
      <c r="C5" s="52" t="s">
        <v>47</v>
      </c>
      <c r="D5" s="12">
        <v>0</v>
      </c>
      <c r="E5" s="30"/>
      <c r="F5" s="30"/>
      <c r="G5" s="123"/>
      <c r="H5" s="80">
        <f t="shared" si="0"/>
        <v>0</v>
      </c>
    </row>
    <row r="6" spans="1:8" ht="19.5" customHeight="1">
      <c r="A6" s="56">
        <v>5</v>
      </c>
      <c r="B6" s="51" t="s">
        <v>284</v>
      </c>
      <c r="C6" s="52" t="s">
        <v>12</v>
      </c>
      <c r="D6" s="12">
        <v>9</v>
      </c>
      <c r="E6" s="30"/>
      <c r="F6" s="30"/>
      <c r="G6" s="123"/>
      <c r="H6" s="80">
        <f t="shared" si="0"/>
        <v>9</v>
      </c>
    </row>
    <row r="7" spans="1:8" ht="19.5" customHeight="1">
      <c r="A7" s="8">
        <v>6</v>
      </c>
      <c r="B7" s="51" t="s">
        <v>285</v>
      </c>
      <c r="C7" s="52" t="s">
        <v>77</v>
      </c>
      <c r="D7" s="12">
        <v>1</v>
      </c>
      <c r="E7" s="30"/>
      <c r="F7" s="30"/>
      <c r="G7" s="123"/>
      <c r="H7" s="80">
        <f t="shared" si="0"/>
        <v>1</v>
      </c>
    </row>
    <row r="8" spans="1:8" ht="19.5" customHeight="1">
      <c r="A8" s="8">
        <v>7</v>
      </c>
      <c r="B8" s="51" t="s">
        <v>292</v>
      </c>
      <c r="C8" s="52" t="s">
        <v>47</v>
      </c>
      <c r="D8" s="12">
        <v>18</v>
      </c>
      <c r="E8" s="30"/>
      <c r="F8" s="30"/>
      <c r="G8" s="123"/>
      <c r="H8" s="80">
        <f t="shared" si="0"/>
        <v>18</v>
      </c>
    </row>
    <row r="9" spans="1:8" ht="19.5" customHeight="1">
      <c r="A9" s="8">
        <v>8</v>
      </c>
      <c r="B9" s="51" t="s">
        <v>458</v>
      </c>
      <c r="C9" s="52" t="s">
        <v>4</v>
      </c>
      <c r="D9" s="12">
        <v>10</v>
      </c>
      <c r="E9" s="30"/>
      <c r="F9" s="30"/>
      <c r="G9" s="123"/>
      <c r="H9" s="80">
        <f>SUM(D9:G9)</f>
        <v>10</v>
      </c>
    </row>
    <row r="10" spans="1:8" ht="19.5" customHeight="1">
      <c r="A10" s="8">
        <v>9</v>
      </c>
      <c r="B10" s="51" t="s">
        <v>95</v>
      </c>
      <c r="C10" s="52" t="s">
        <v>69</v>
      </c>
      <c r="D10" s="12">
        <v>0</v>
      </c>
      <c r="E10" s="30"/>
      <c r="F10" s="30"/>
      <c r="G10" s="125"/>
      <c r="H10" s="80">
        <f t="shared" si="0"/>
        <v>0</v>
      </c>
    </row>
    <row r="11" spans="1:8" ht="19.5" customHeight="1">
      <c r="A11" s="8">
        <v>10</v>
      </c>
      <c r="B11" s="51" t="s">
        <v>342</v>
      </c>
      <c r="C11" s="52" t="s">
        <v>30</v>
      </c>
      <c r="D11" s="12">
        <v>0</v>
      </c>
      <c r="E11" s="30"/>
      <c r="F11" s="30"/>
      <c r="G11" s="123"/>
      <c r="H11" s="80">
        <f t="shared" si="0"/>
        <v>0</v>
      </c>
    </row>
    <row r="12" spans="1:8" ht="19.5" customHeight="1">
      <c r="A12" s="8">
        <v>11</v>
      </c>
      <c r="B12" s="51" t="s">
        <v>286</v>
      </c>
      <c r="C12" s="52" t="s">
        <v>47</v>
      </c>
      <c r="D12" s="12">
        <f>371+92</f>
        <v>463</v>
      </c>
      <c r="E12" s="30"/>
      <c r="F12" s="30"/>
      <c r="G12" s="123"/>
      <c r="H12" s="80">
        <f t="shared" si="0"/>
        <v>463</v>
      </c>
    </row>
    <row r="13" spans="1:8" ht="19.5" customHeight="1">
      <c r="A13" s="8">
        <v>12</v>
      </c>
      <c r="B13" s="51" t="s">
        <v>287</v>
      </c>
      <c r="C13" s="52" t="s">
        <v>23</v>
      </c>
      <c r="D13" s="12">
        <v>68</v>
      </c>
      <c r="E13" s="30"/>
      <c r="F13" s="30"/>
      <c r="G13" s="123"/>
      <c r="H13" s="80">
        <f t="shared" si="0"/>
        <v>68</v>
      </c>
    </row>
    <row r="14" spans="1:8" ht="19.5" customHeight="1">
      <c r="A14" s="8">
        <v>13</v>
      </c>
      <c r="B14" s="51" t="s">
        <v>288</v>
      </c>
      <c r="C14" s="52" t="s">
        <v>69</v>
      </c>
      <c r="D14" s="12">
        <v>13</v>
      </c>
      <c r="E14" s="30"/>
      <c r="F14" s="30"/>
      <c r="G14" s="123"/>
      <c r="H14" s="80">
        <f t="shared" si="0"/>
        <v>13</v>
      </c>
    </row>
    <row r="15" spans="1:8" ht="19.5" customHeight="1">
      <c r="A15" s="8">
        <v>14</v>
      </c>
      <c r="B15" s="51" t="s">
        <v>409</v>
      </c>
      <c r="C15" s="52" t="s">
        <v>410</v>
      </c>
      <c r="D15" s="105">
        <f>260+180</f>
        <v>440</v>
      </c>
      <c r="E15" s="30"/>
      <c r="F15" s="119"/>
      <c r="G15" s="125"/>
      <c r="H15" s="80">
        <f t="shared" si="0"/>
        <v>440</v>
      </c>
    </row>
    <row r="16" spans="1:8" ht="19.5" customHeight="1">
      <c r="A16" s="8">
        <v>15</v>
      </c>
      <c r="B16" s="51" t="s">
        <v>301</v>
      </c>
      <c r="C16" s="52" t="s">
        <v>272</v>
      </c>
      <c r="D16" s="12">
        <v>0</v>
      </c>
      <c r="E16" s="30"/>
      <c r="F16" s="30"/>
      <c r="G16" s="123"/>
      <c r="H16" s="80">
        <f t="shared" si="0"/>
        <v>0</v>
      </c>
    </row>
    <row r="17" spans="1:8" ht="19.5" customHeight="1">
      <c r="A17" s="8">
        <v>16</v>
      </c>
      <c r="B17" s="51" t="s">
        <v>289</v>
      </c>
      <c r="C17" s="52" t="s">
        <v>34</v>
      </c>
      <c r="D17" s="12">
        <v>0</v>
      </c>
      <c r="E17" s="30"/>
      <c r="F17" s="30"/>
      <c r="G17" s="123"/>
      <c r="H17" s="80">
        <f t="shared" si="0"/>
        <v>0</v>
      </c>
    </row>
    <row r="18" spans="1:8" ht="19.5" customHeight="1">
      <c r="A18" s="8">
        <v>17</v>
      </c>
      <c r="B18" s="51" t="s">
        <v>290</v>
      </c>
      <c r="C18" s="52" t="s">
        <v>43</v>
      </c>
      <c r="D18" s="12">
        <v>0</v>
      </c>
      <c r="E18" s="30"/>
      <c r="F18" s="30"/>
      <c r="G18" s="123"/>
      <c r="H18" s="80">
        <f t="shared" si="0"/>
        <v>0</v>
      </c>
    </row>
    <row r="19" spans="1:8" ht="19.5" customHeight="1">
      <c r="A19" s="8">
        <v>18</v>
      </c>
      <c r="B19" s="51" t="s">
        <v>291</v>
      </c>
      <c r="C19" s="52" t="s">
        <v>49</v>
      </c>
      <c r="D19" s="12">
        <v>16</v>
      </c>
      <c r="E19" s="30"/>
      <c r="F19" s="30"/>
      <c r="G19" s="123"/>
      <c r="H19" s="80">
        <f t="shared" si="0"/>
        <v>16</v>
      </c>
    </row>
    <row r="20" spans="1:8" ht="19.5" customHeight="1">
      <c r="A20" s="8">
        <v>19</v>
      </c>
      <c r="B20" s="51" t="s">
        <v>293</v>
      </c>
      <c r="C20" s="52" t="s">
        <v>8</v>
      </c>
      <c r="D20" s="12">
        <v>65</v>
      </c>
      <c r="E20" s="30"/>
      <c r="F20" s="30"/>
      <c r="G20" s="123"/>
      <c r="H20" s="80">
        <f t="shared" si="0"/>
        <v>65</v>
      </c>
    </row>
    <row r="21" spans="1:8" ht="19.5" customHeight="1">
      <c r="A21" s="8">
        <v>20</v>
      </c>
      <c r="B21" s="51" t="s">
        <v>275</v>
      </c>
      <c r="C21" s="52" t="s">
        <v>16</v>
      </c>
      <c r="D21" s="12">
        <v>6</v>
      </c>
      <c r="E21" s="30"/>
      <c r="F21" s="30"/>
      <c r="G21" s="123"/>
      <c r="H21" s="80">
        <f t="shared" si="0"/>
        <v>6</v>
      </c>
    </row>
    <row r="22" spans="1:8" ht="19.5" customHeight="1" thickBot="1">
      <c r="A22" s="9">
        <v>21</v>
      </c>
      <c r="B22" s="53" t="s">
        <v>294</v>
      </c>
      <c r="C22" s="54" t="s">
        <v>20</v>
      </c>
      <c r="D22" s="14">
        <v>0</v>
      </c>
      <c r="E22" s="31"/>
      <c r="F22" s="31"/>
      <c r="G22" s="128"/>
      <c r="H22" s="81">
        <f t="shared" si="0"/>
        <v>0</v>
      </c>
    </row>
    <row r="23" spans="1:8" ht="15.75">
      <c r="A23" s="21"/>
      <c r="B23" s="86" t="s">
        <v>347</v>
      </c>
      <c r="C23" s="82"/>
      <c r="D23" s="83">
        <v>18</v>
      </c>
      <c r="E23" s="108"/>
      <c r="F23" s="84"/>
      <c r="G23" s="84"/>
      <c r="H23" s="83">
        <f>SUM(D23:G23)</f>
        <v>18</v>
      </c>
    </row>
    <row r="24" spans="4:7" ht="15.75" thickBot="1">
      <c r="D24" s="17"/>
      <c r="E24" s="15"/>
      <c r="F24" s="127"/>
      <c r="G24" s="127"/>
    </row>
    <row r="25" spans="1:8" s="28" customFormat="1" ht="16.5" thickBot="1">
      <c r="A25" s="27"/>
      <c r="B25" s="96" t="s">
        <v>263</v>
      </c>
      <c r="D25" s="18">
        <f>SUM(D2:D23)</f>
        <v>1152</v>
      </c>
      <c r="E25" s="18">
        <f>SUM(E2:E23)</f>
        <v>0</v>
      </c>
      <c r="F25" s="18">
        <f>SUM(F2:F22)</f>
        <v>0</v>
      </c>
      <c r="G25" s="18">
        <f>SUM(G2:G23)</f>
        <v>0</v>
      </c>
      <c r="H25" s="95">
        <f>SUM(H2:H24)</f>
        <v>1152</v>
      </c>
    </row>
    <row r="27" spans="2:4" ht="12.75">
      <c r="B27" s="19"/>
      <c r="D27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&amp;C&amp;"Arial,Tučné"&amp;16Sběr 2009 - 2010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B2" sqref="B2:C20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7" width="12.7109375" style="1" customWidth="1"/>
    <col min="8" max="8" width="15.7109375" style="0" customWidth="1"/>
  </cols>
  <sheetData>
    <row r="1" spans="1:8" ht="24.75" customHeight="1" thickBot="1">
      <c r="A1" s="3" t="s">
        <v>117</v>
      </c>
      <c r="B1" s="10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55">
        <v>1</v>
      </c>
      <c r="B2" s="49" t="s">
        <v>1</v>
      </c>
      <c r="C2" s="50" t="s">
        <v>2</v>
      </c>
      <c r="D2" s="11">
        <v>70</v>
      </c>
      <c r="E2" s="29"/>
      <c r="F2" s="29"/>
      <c r="G2" s="122"/>
      <c r="H2" s="79">
        <f>SUM(D2:G2)</f>
        <v>70</v>
      </c>
    </row>
    <row r="3" spans="1:8" ht="19.5" customHeight="1">
      <c r="A3" s="56">
        <v>2</v>
      </c>
      <c r="B3" s="51" t="s">
        <v>3</v>
      </c>
      <c r="C3" s="52" t="s">
        <v>4</v>
      </c>
      <c r="D3" s="12">
        <v>8.5</v>
      </c>
      <c r="E3" s="30"/>
      <c r="F3" s="30"/>
      <c r="G3" s="123"/>
      <c r="H3" s="80">
        <f aca="true" t="shared" si="0" ref="H3:H20">SUM(D3:G3)</f>
        <v>8.5</v>
      </c>
    </row>
    <row r="4" spans="1:8" ht="19.5" customHeight="1">
      <c r="A4" s="56">
        <v>3</v>
      </c>
      <c r="B4" s="51" t="s">
        <v>5</v>
      </c>
      <c r="C4" s="52" t="s">
        <v>6</v>
      </c>
      <c r="D4" s="12">
        <v>960</v>
      </c>
      <c r="E4" s="30"/>
      <c r="F4" s="119"/>
      <c r="G4" s="125"/>
      <c r="H4" s="80">
        <f t="shared" si="0"/>
        <v>960</v>
      </c>
    </row>
    <row r="5" spans="1:8" ht="19.5" customHeight="1">
      <c r="A5" s="56">
        <v>4</v>
      </c>
      <c r="B5" s="51" t="s">
        <v>7</v>
      </c>
      <c r="C5" s="52" t="s">
        <v>8</v>
      </c>
      <c r="D5" s="12">
        <v>31</v>
      </c>
      <c r="E5" s="30"/>
      <c r="F5" s="30"/>
      <c r="G5" s="123"/>
      <c r="H5" s="80">
        <f t="shared" si="0"/>
        <v>31</v>
      </c>
    </row>
    <row r="6" spans="1:8" ht="19.5" customHeight="1">
      <c r="A6" s="56">
        <v>5</v>
      </c>
      <c r="B6" s="51" t="s">
        <v>9</v>
      </c>
      <c r="C6" s="52" t="s">
        <v>10</v>
      </c>
      <c r="D6" s="12">
        <v>2.5</v>
      </c>
      <c r="E6" s="30"/>
      <c r="F6" s="30"/>
      <c r="G6" s="123"/>
      <c r="H6" s="80">
        <f t="shared" si="0"/>
        <v>2.5</v>
      </c>
    </row>
    <row r="7" spans="1:8" ht="19.5" customHeight="1">
      <c r="A7" s="56">
        <v>6</v>
      </c>
      <c r="B7" s="51" t="s">
        <v>11</v>
      </c>
      <c r="C7" s="52" t="s">
        <v>12</v>
      </c>
      <c r="D7" s="12">
        <v>290</v>
      </c>
      <c r="E7" s="30"/>
      <c r="F7" s="30"/>
      <c r="G7" s="123"/>
      <c r="H7" s="80">
        <f t="shared" si="0"/>
        <v>290</v>
      </c>
    </row>
    <row r="8" spans="1:8" ht="19.5" customHeight="1">
      <c r="A8" s="56">
        <v>7</v>
      </c>
      <c r="B8" s="51" t="s">
        <v>13</v>
      </c>
      <c r="C8" s="52" t="s">
        <v>14</v>
      </c>
      <c r="D8" s="12">
        <v>3</v>
      </c>
      <c r="E8" s="30"/>
      <c r="F8" s="30"/>
      <c r="G8" s="146"/>
      <c r="H8" s="80">
        <f t="shared" si="0"/>
        <v>3</v>
      </c>
    </row>
    <row r="9" spans="1:8" ht="19.5" customHeight="1">
      <c r="A9" s="56">
        <v>8</v>
      </c>
      <c r="B9" s="51" t="s">
        <v>15</v>
      </c>
      <c r="C9" s="52" t="s">
        <v>16</v>
      </c>
      <c r="D9" s="12">
        <v>11</v>
      </c>
      <c r="E9" s="30"/>
      <c r="F9" s="30"/>
      <c r="G9" s="123"/>
      <c r="H9" s="80">
        <f t="shared" si="0"/>
        <v>11</v>
      </c>
    </row>
    <row r="10" spans="1:8" ht="19.5" customHeight="1">
      <c r="A10" s="56">
        <v>9</v>
      </c>
      <c r="B10" s="51" t="s">
        <v>17</v>
      </c>
      <c r="C10" s="52" t="s">
        <v>18</v>
      </c>
      <c r="D10" s="12">
        <v>10</v>
      </c>
      <c r="E10" s="30"/>
      <c r="F10" s="30"/>
      <c r="G10" s="123"/>
      <c r="H10" s="80">
        <f t="shared" si="0"/>
        <v>10</v>
      </c>
    </row>
    <row r="11" spans="1:8" ht="19.5" customHeight="1">
      <c r="A11" s="56">
        <v>10</v>
      </c>
      <c r="B11" s="51" t="s">
        <v>19</v>
      </c>
      <c r="C11" s="52" t="s">
        <v>20</v>
      </c>
      <c r="D11" s="12">
        <v>12.5</v>
      </c>
      <c r="E11" s="30"/>
      <c r="F11" s="30"/>
      <c r="G11" s="123"/>
      <c r="H11" s="80">
        <f t="shared" si="0"/>
        <v>12.5</v>
      </c>
    </row>
    <row r="12" spans="1:8" ht="19.5" customHeight="1">
      <c r="A12" s="56">
        <v>11</v>
      </c>
      <c r="B12" s="51" t="s">
        <v>21</v>
      </c>
      <c r="C12" s="52" t="s">
        <v>22</v>
      </c>
      <c r="D12" s="12">
        <v>10</v>
      </c>
      <c r="E12" s="30"/>
      <c r="F12" s="30"/>
      <c r="G12" s="123"/>
      <c r="H12" s="80">
        <f t="shared" si="0"/>
        <v>10</v>
      </c>
    </row>
    <row r="13" spans="1:8" ht="19.5" customHeight="1">
      <c r="A13" s="56">
        <v>12</v>
      </c>
      <c r="B13" s="51" t="s">
        <v>295</v>
      </c>
      <c r="C13" s="52" t="s">
        <v>296</v>
      </c>
      <c r="D13" s="12">
        <v>5</v>
      </c>
      <c r="E13" s="30"/>
      <c r="F13" s="30"/>
      <c r="G13" s="123"/>
      <c r="H13" s="80">
        <f t="shared" si="0"/>
        <v>5</v>
      </c>
    </row>
    <row r="14" spans="1:8" ht="19.5" customHeight="1">
      <c r="A14" s="56">
        <v>13</v>
      </c>
      <c r="B14" s="51" t="s">
        <v>297</v>
      </c>
      <c r="C14" s="52" t="s">
        <v>343</v>
      </c>
      <c r="D14" s="12">
        <v>13</v>
      </c>
      <c r="E14" s="30"/>
      <c r="F14" s="30"/>
      <c r="G14" s="123"/>
      <c r="H14" s="80">
        <f t="shared" si="0"/>
        <v>13</v>
      </c>
    </row>
    <row r="15" spans="1:8" ht="19.5" customHeight="1">
      <c r="A15" s="56">
        <v>14</v>
      </c>
      <c r="B15" s="51" t="s">
        <v>24</v>
      </c>
      <c r="C15" s="52" t="s">
        <v>25</v>
      </c>
      <c r="D15" s="12">
        <v>19</v>
      </c>
      <c r="E15" s="30"/>
      <c r="F15" s="30"/>
      <c r="G15" s="123"/>
      <c r="H15" s="80">
        <f t="shared" si="0"/>
        <v>19</v>
      </c>
    </row>
    <row r="16" spans="1:8" ht="19.5" customHeight="1">
      <c r="A16" s="56">
        <v>15</v>
      </c>
      <c r="B16" s="51" t="s">
        <v>26</v>
      </c>
      <c r="C16" s="52" t="s">
        <v>27</v>
      </c>
      <c r="D16" s="12">
        <v>17</v>
      </c>
      <c r="E16" s="30"/>
      <c r="F16" s="30"/>
      <c r="G16" s="146"/>
      <c r="H16" s="80">
        <f t="shared" si="0"/>
        <v>17</v>
      </c>
    </row>
    <row r="17" spans="1:8" ht="19.5" customHeight="1">
      <c r="A17" s="56">
        <v>16</v>
      </c>
      <c r="B17" s="51" t="s">
        <v>28</v>
      </c>
      <c r="C17" s="52" t="s">
        <v>29</v>
      </c>
      <c r="D17" s="12">
        <v>4</v>
      </c>
      <c r="E17" s="30"/>
      <c r="F17" s="30"/>
      <c r="G17" s="123"/>
      <c r="H17" s="80">
        <f t="shared" si="0"/>
        <v>4</v>
      </c>
    </row>
    <row r="18" spans="1:8" ht="19.5" customHeight="1">
      <c r="A18" s="56">
        <v>17</v>
      </c>
      <c r="B18" s="51" t="s">
        <v>31</v>
      </c>
      <c r="C18" s="52" t="s">
        <v>32</v>
      </c>
      <c r="D18" s="12">
        <v>148</v>
      </c>
      <c r="E18" s="30"/>
      <c r="F18" s="30"/>
      <c r="G18" s="125"/>
      <c r="H18" s="80">
        <f t="shared" si="0"/>
        <v>148</v>
      </c>
    </row>
    <row r="19" spans="1:8" ht="19.5" customHeight="1">
      <c r="A19" s="56">
        <v>18</v>
      </c>
      <c r="B19" s="51" t="s">
        <v>33</v>
      </c>
      <c r="C19" s="52" t="s">
        <v>34</v>
      </c>
      <c r="D19" s="12">
        <v>3</v>
      </c>
      <c r="E19" s="30"/>
      <c r="F19" s="30"/>
      <c r="G19" s="123"/>
      <c r="H19" s="80">
        <f t="shared" si="0"/>
        <v>3</v>
      </c>
    </row>
    <row r="20" spans="1:8" ht="19.5" customHeight="1" thickBot="1">
      <c r="A20" s="59">
        <v>19</v>
      </c>
      <c r="B20" s="53" t="s">
        <v>35</v>
      </c>
      <c r="C20" s="54" t="s">
        <v>30</v>
      </c>
      <c r="D20" s="106">
        <v>136</v>
      </c>
      <c r="E20" s="31"/>
      <c r="F20" s="31"/>
      <c r="G20" s="128"/>
      <c r="H20" s="81">
        <f t="shared" si="0"/>
        <v>136</v>
      </c>
    </row>
    <row r="21" spans="1:8" ht="15.75">
      <c r="A21" s="21"/>
      <c r="B21" s="86" t="s">
        <v>347</v>
      </c>
      <c r="C21" s="88"/>
      <c r="D21" s="89"/>
      <c r="E21" s="87"/>
      <c r="F21" s="85"/>
      <c r="G21" s="85"/>
      <c r="H21" s="93">
        <f>SUM(D21:G21)</f>
        <v>0</v>
      </c>
    </row>
    <row r="22" spans="1:8" ht="16.5" thickBot="1">
      <c r="A22" s="21"/>
      <c r="B22" s="86"/>
      <c r="C22" s="88"/>
      <c r="D22" s="89"/>
      <c r="E22" s="87"/>
      <c r="F22" s="85"/>
      <c r="G22" s="85"/>
      <c r="H22" s="88"/>
    </row>
    <row r="23" spans="1:8" s="28" customFormat="1" ht="16.5" thickBot="1">
      <c r="A23" s="27"/>
      <c r="B23" s="96" t="s">
        <v>263</v>
      </c>
      <c r="D23" s="18">
        <f>SUM(D2:D21)</f>
        <v>1753.5</v>
      </c>
      <c r="E23" s="18">
        <f>SUM(E2:E20)</f>
        <v>0</v>
      </c>
      <c r="F23" s="18">
        <f>SUM(F2:F20)</f>
        <v>0</v>
      </c>
      <c r="G23" s="18">
        <f>SUM(G2:G21)</f>
        <v>0</v>
      </c>
      <c r="H23" s="95">
        <f>SUM(H2:H21)</f>
        <v>1753.5</v>
      </c>
    </row>
    <row r="25" ht="12.75">
      <c r="D25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2009 - 2010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B2" sqref="B2:C21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306</v>
      </c>
      <c r="B1" s="10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55">
        <v>1</v>
      </c>
      <c r="B2" s="49" t="s">
        <v>406</v>
      </c>
      <c r="C2" s="50" t="s">
        <v>14</v>
      </c>
      <c r="D2" s="11">
        <v>0</v>
      </c>
      <c r="E2" s="29"/>
      <c r="F2" s="29"/>
      <c r="G2" s="122"/>
      <c r="H2" s="79">
        <f>SUM(D2:G2)</f>
        <v>0</v>
      </c>
    </row>
    <row r="3" spans="1:8" ht="19.5" customHeight="1">
      <c r="A3" s="8">
        <v>2</v>
      </c>
      <c r="B3" s="176" t="s">
        <v>37</v>
      </c>
      <c r="C3" s="177" t="s">
        <v>12</v>
      </c>
      <c r="D3" s="12">
        <v>3.5</v>
      </c>
      <c r="E3" s="30"/>
      <c r="F3" s="30"/>
      <c r="G3" s="123"/>
      <c r="H3" s="80">
        <f aca="true" t="shared" si="0" ref="H3:H21">SUM(D3:G3)</f>
        <v>3.5</v>
      </c>
    </row>
    <row r="4" spans="1:8" ht="19.5" customHeight="1">
      <c r="A4" s="8">
        <v>3</v>
      </c>
      <c r="B4" s="51" t="s">
        <v>38</v>
      </c>
      <c r="C4" s="52" t="s">
        <v>16</v>
      </c>
      <c r="D4" s="12">
        <v>180</v>
      </c>
      <c r="E4" s="30"/>
      <c r="F4" s="30"/>
      <c r="G4" s="123"/>
      <c r="H4" s="80">
        <f t="shared" si="0"/>
        <v>180</v>
      </c>
    </row>
    <row r="5" spans="1:8" ht="19.5" customHeight="1">
      <c r="A5" s="175">
        <v>4</v>
      </c>
      <c r="B5" s="51" t="s">
        <v>298</v>
      </c>
      <c r="C5" s="52" t="s">
        <v>32</v>
      </c>
      <c r="D5" s="12">
        <v>29</v>
      </c>
      <c r="E5" s="30"/>
      <c r="F5" s="30"/>
      <c r="G5" s="123"/>
      <c r="H5" s="80">
        <f t="shared" si="0"/>
        <v>29</v>
      </c>
    </row>
    <row r="6" spans="1:8" ht="19.5" customHeight="1">
      <c r="A6" s="8">
        <v>5</v>
      </c>
      <c r="B6" s="51" t="s">
        <v>39</v>
      </c>
      <c r="C6" s="52" t="s">
        <v>40</v>
      </c>
      <c r="D6" s="105">
        <v>36</v>
      </c>
      <c r="E6" s="30"/>
      <c r="F6" s="119"/>
      <c r="G6" s="125"/>
      <c r="H6" s="80">
        <f t="shared" si="0"/>
        <v>36</v>
      </c>
    </row>
    <row r="7" spans="1:8" ht="19.5" customHeight="1">
      <c r="A7" s="175">
        <v>6</v>
      </c>
      <c r="B7" s="51" t="s">
        <v>41</v>
      </c>
      <c r="C7" s="52" t="s">
        <v>30</v>
      </c>
      <c r="D7" s="12">
        <v>146</v>
      </c>
      <c r="E7" s="30"/>
      <c r="F7" s="30"/>
      <c r="G7" s="123"/>
      <c r="H7" s="80">
        <f t="shared" si="0"/>
        <v>146</v>
      </c>
    </row>
    <row r="8" spans="1:8" ht="19.5" customHeight="1">
      <c r="A8" s="8">
        <v>7</v>
      </c>
      <c r="B8" s="51" t="s">
        <v>42</v>
      </c>
      <c r="C8" s="52" t="s">
        <v>43</v>
      </c>
      <c r="D8" s="12">
        <v>21</v>
      </c>
      <c r="E8" s="30"/>
      <c r="F8" s="30"/>
      <c r="G8" s="123"/>
      <c r="H8" s="80">
        <f t="shared" si="0"/>
        <v>21</v>
      </c>
    </row>
    <row r="9" spans="1:8" ht="19.5" customHeight="1">
      <c r="A9" s="175">
        <v>8</v>
      </c>
      <c r="B9" s="51" t="s">
        <v>44</v>
      </c>
      <c r="C9" s="52" t="s">
        <v>45</v>
      </c>
      <c r="D9" s="12">
        <v>0</v>
      </c>
      <c r="E9" s="30"/>
      <c r="F9" s="30"/>
      <c r="G9" s="123"/>
      <c r="H9" s="80">
        <f t="shared" si="0"/>
        <v>0</v>
      </c>
    </row>
    <row r="10" spans="1:8" ht="19.5" customHeight="1">
      <c r="A10" s="8">
        <v>9</v>
      </c>
      <c r="B10" s="51" t="s">
        <v>46</v>
      </c>
      <c r="C10" s="52" t="s">
        <v>47</v>
      </c>
      <c r="D10" s="12">
        <v>0</v>
      </c>
      <c r="E10" s="30"/>
      <c r="F10" s="30"/>
      <c r="G10" s="123"/>
      <c r="H10" s="80">
        <f t="shared" si="0"/>
        <v>0</v>
      </c>
    </row>
    <row r="11" spans="1:8" ht="19.5" customHeight="1">
      <c r="A11" s="175">
        <v>10</v>
      </c>
      <c r="B11" s="51" t="s">
        <v>48</v>
      </c>
      <c r="C11" s="52" t="s">
        <v>49</v>
      </c>
      <c r="D11" s="12">
        <v>36</v>
      </c>
      <c r="E11" s="30"/>
      <c r="F11" s="30"/>
      <c r="G11" s="123"/>
      <c r="H11" s="80">
        <f t="shared" si="0"/>
        <v>36</v>
      </c>
    </row>
    <row r="12" spans="1:8" ht="19.5" customHeight="1">
      <c r="A12" s="8">
        <v>11</v>
      </c>
      <c r="B12" s="51" t="s">
        <v>50</v>
      </c>
      <c r="C12" s="52" t="s">
        <v>51</v>
      </c>
      <c r="D12" s="12">
        <v>18</v>
      </c>
      <c r="E12" s="30"/>
      <c r="F12" s="30"/>
      <c r="G12" s="123"/>
      <c r="H12" s="80">
        <f t="shared" si="0"/>
        <v>18</v>
      </c>
    </row>
    <row r="13" spans="1:8" ht="19.5" customHeight="1">
      <c r="A13" s="175">
        <v>12</v>
      </c>
      <c r="B13" s="51" t="s">
        <v>53</v>
      </c>
      <c r="C13" s="52" t="s">
        <v>54</v>
      </c>
      <c r="D13" s="12">
        <v>10.5</v>
      </c>
      <c r="E13" s="30"/>
      <c r="F13" s="119"/>
      <c r="G13" s="123"/>
      <c r="H13" s="80">
        <f t="shared" si="0"/>
        <v>10.5</v>
      </c>
    </row>
    <row r="14" spans="1:8" ht="19.5" customHeight="1">
      <c r="A14" s="8">
        <v>13</v>
      </c>
      <c r="B14" s="51" t="s">
        <v>55</v>
      </c>
      <c r="C14" s="52" t="s">
        <v>56</v>
      </c>
      <c r="D14" s="12">
        <v>40</v>
      </c>
      <c r="E14" s="30"/>
      <c r="F14" s="30"/>
      <c r="G14" s="123"/>
      <c r="H14" s="80">
        <f t="shared" si="0"/>
        <v>40</v>
      </c>
    </row>
    <row r="15" spans="1:8" ht="19.5" customHeight="1">
      <c r="A15" s="175">
        <v>14</v>
      </c>
      <c r="B15" s="51" t="s">
        <v>57</v>
      </c>
      <c r="C15" s="52" t="s">
        <v>58</v>
      </c>
      <c r="D15" s="12">
        <v>15</v>
      </c>
      <c r="E15" s="30"/>
      <c r="F15" s="119"/>
      <c r="G15" s="125"/>
      <c r="H15" s="80">
        <f t="shared" si="0"/>
        <v>15</v>
      </c>
    </row>
    <row r="16" spans="1:8" ht="19.5" customHeight="1">
      <c r="A16" s="8">
        <v>15</v>
      </c>
      <c r="B16" s="51" t="s">
        <v>59</v>
      </c>
      <c r="C16" s="52" t="s">
        <v>60</v>
      </c>
      <c r="D16" s="12">
        <v>250</v>
      </c>
      <c r="E16" s="30"/>
      <c r="F16" s="30"/>
      <c r="G16" s="123"/>
      <c r="H16" s="80">
        <f t="shared" si="0"/>
        <v>250</v>
      </c>
    </row>
    <row r="17" spans="1:8" ht="19.5" customHeight="1">
      <c r="A17" s="175">
        <v>16</v>
      </c>
      <c r="B17" s="51" t="s">
        <v>61</v>
      </c>
      <c r="C17" s="52" t="s">
        <v>43</v>
      </c>
      <c r="D17" s="12">
        <v>15</v>
      </c>
      <c r="E17" s="30"/>
      <c r="F17" s="30"/>
      <c r="G17" s="125"/>
      <c r="H17" s="80">
        <f t="shared" si="0"/>
        <v>15</v>
      </c>
    </row>
    <row r="18" spans="1:8" ht="19.5" customHeight="1">
      <c r="A18" s="8">
        <v>17</v>
      </c>
      <c r="B18" s="51" t="s">
        <v>62</v>
      </c>
      <c r="C18" s="52" t="s">
        <v>63</v>
      </c>
      <c r="D18" s="12">
        <v>0</v>
      </c>
      <c r="E18" s="30"/>
      <c r="F18" s="30"/>
      <c r="G18" s="123"/>
      <c r="H18" s="80">
        <f t="shared" si="0"/>
        <v>0</v>
      </c>
    </row>
    <row r="19" spans="1:8" ht="19.5" customHeight="1">
      <c r="A19" s="175">
        <v>18</v>
      </c>
      <c r="B19" s="51" t="s">
        <v>64</v>
      </c>
      <c r="C19" s="52" t="s">
        <v>65</v>
      </c>
      <c r="D19" s="12">
        <v>12</v>
      </c>
      <c r="E19" s="30"/>
      <c r="F19" s="30"/>
      <c r="G19" s="123"/>
      <c r="H19" s="80">
        <f t="shared" si="0"/>
        <v>12</v>
      </c>
    </row>
    <row r="20" spans="1:8" ht="19.5" customHeight="1">
      <c r="A20" s="175">
        <v>19</v>
      </c>
      <c r="B20" s="51" t="s">
        <v>66</v>
      </c>
      <c r="C20" s="52" t="s">
        <v>16</v>
      </c>
      <c r="D20" s="13">
        <v>2</v>
      </c>
      <c r="E20" s="32"/>
      <c r="F20" s="32"/>
      <c r="G20" s="129"/>
      <c r="H20" s="80">
        <f t="shared" si="0"/>
        <v>2</v>
      </c>
    </row>
    <row r="21" spans="1:8" ht="19.5" customHeight="1" thickBot="1">
      <c r="A21" s="178">
        <v>20</v>
      </c>
      <c r="B21" s="53" t="s">
        <v>67</v>
      </c>
      <c r="C21" s="54" t="s">
        <v>40</v>
      </c>
      <c r="D21" s="14">
        <v>101</v>
      </c>
      <c r="E21" s="31"/>
      <c r="F21" s="31"/>
      <c r="G21" s="128"/>
      <c r="H21" s="81">
        <f t="shared" si="0"/>
        <v>101</v>
      </c>
    </row>
    <row r="22" spans="1:8" s="82" customFormat="1" ht="15.75">
      <c r="A22" s="90"/>
      <c r="B22" s="86" t="s">
        <v>347</v>
      </c>
      <c r="D22" s="83">
        <v>18</v>
      </c>
      <c r="E22" s="108"/>
      <c r="F22" s="83"/>
      <c r="G22" s="83"/>
      <c r="H22" s="83">
        <f>SUM(D22:G22)</f>
        <v>18</v>
      </c>
    </row>
    <row r="23" spans="4:8" ht="15.75" thickBot="1">
      <c r="D23" s="17"/>
      <c r="E23" s="15"/>
      <c r="F23" s="25"/>
      <c r="G23" s="25"/>
      <c r="H23" s="20"/>
    </row>
    <row r="24" spans="1:8" s="28" customFormat="1" ht="16.5" thickBot="1">
      <c r="A24" s="27"/>
      <c r="B24" s="96" t="s">
        <v>263</v>
      </c>
      <c r="D24" s="18">
        <f>SUM(D2:D22)</f>
        <v>933</v>
      </c>
      <c r="E24" s="18">
        <f>SUM(E2:E22)</f>
        <v>0</v>
      </c>
      <c r="F24" s="18">
        <f>SUM(F2:F22)</f>
        <v>0</v>
      </c>
      <c r="G24" s="18">
        <f>SUM(G2:G22)</f>
        <v>0</v>
      </c>
      <c r="H24" s="95">
        <f>SUM(H2:H22)</f>
        <v>933</v>
      </c>
    </row>
    <row r="25" ht="12.75">
      <c r="H25" s="20"/>
    </row>
    <row r="26" spans="2:8" ht="12.75">
      <c r="B26" s="19"/>
      <c r="D26" s="15"/>
      <c r="H26" s="20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6" r:id="rId1"/>
  <headerFooter alignWithMargins="0">
    <oddHeader>&amp;C&amp;"Arial,Tučné"&amp;16Sběr 2009 - 2010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B2" sqref="B2:C2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163</v>
      </c>
      <c r="B1" s="10" t="s">
        <v>261</v>
      </c>
      <c r="C1" s="4" t="s">
        <v>262</v>
      </c>
      <c r="D1" s="183" t="s">
        <v>457</v>
      </c>
      <c r="E1" s="180"/>
      <c r="F1" s="117"/>
      <c r="G1" s="117"/>
      <c r="H1" s="78" t="s">
        <v>304</v>
      </c>
    </row>
    <row r="2" spans="1:8" ht="19.5" customHeight="1">
      <c r="A2" s="55">
        <v>1</v>
      </c>
      <c r="B2" s="176" t="s">
        <v>411</v>
      </c>
      <c r="C2" s="177" t="s">
        <v>412</v>
      </c>
      <c r="D2" s="107">
        <v>180</v>
      </c>
      <c r="E2" s="29"/>
      <c r="F2" s="130"/>
      <c r="G2" s="131"/>
      <c r="H2" s="79">
        <f>SUM(D2:G2)</f>
        <v>180</v>
      </c>
    </row>
    <row r="3" spans="1:8" ht="19.5" customHeight="1">
      <c r="A3" s="8">
        <v>2</v>
      </c>
      <c r="B3" s="51" t="s">
        <v>413</v>
      </c>
      <c r="C3" s="52" t="s">
        <v>23</v>
      </c>
      <c r="D3" s="105">
        <v>0</v>
      </c>
      <c r="E3" s="30"/>
      <c r="F3" s="119"/>
      <c r="G3" s="125"/>
      <c r="H3" s="80">
        <f aca="true" t="shared" si="0" ref="H3:H23">SUM(D3:G3)</f>
        <v>0</v>
      </c>
    </row>
    <row r="4" spans="1:8" ht="19.5" customHeight="1">
      <c r="A4" s="175">
        <v>3</v>
      </c>
      <c r="B4" s="51" t="s">
        <v>414</v>
      </c>
      <c r="C4" s="52" t="s">
        <v>40</v>
      </c>
      <c r="D4" s="12">
        <v>3</v>
      </c>
      <c r="E4" s="30"/>
      <c r="F4" s="30"/>
      <c r="G4" s="123"/>
      <c r="H4" s="80">
        <f t="shared" si="0"/>
        <v>3</v>
      </c>
    </row>
    <row r="5" spans="1:8" ht="19.5" customHeight="1">
      <c r="A5" s="8">
        <v>4</v>
      </c>
      <c r="B5" s="63" t="s">
        <v>415</v>
      </c>
      <c r="C5" s="64" t="s">
        <v>69</v>
      </c>
      <c r="D5" s="12">
        <v>0</v>
      </c>
      <c r="E5" s="30"/>
      <c r="F5" s="30"/>
      <c r="G5" s="123"/>
      <c r="H5" s="80">
        <f t="shared" si="0"/>
        <v>0</v>
      </c>
    </row>
    <row r="6" spans="1:8" ht="19.5" customHeight="1">
      <c r="A6" s="175">
        <v>5</v>
      </c>
      <c r="B6" s="63" t="s">
        <v>416</v>
      </c>
      <c r="C6" s="64" t="s">
        <v>78</v>
      </c>
      <c r="D6" s="12">
        <v>0</v>
      </c>
      <c r="E6" s="30"/>
      <c r="F6" s="30"/>
      <c r="G6" s="123"/>
      <c r="H6" s="80">
        <f t="shared" si="0"/>
        <v>0</v>
      </c>
    </row>
    <row r="7" spans="1:8" ht="19.5" customHeight="1">
      <c r="A7" s="8">
        <v>6</v>
      </c>
      <c r="B7" s="63" t="s">
        <v>417</v>
      </c>
      <c r="C7" s="64" t="s">
        <v>54</v>
      </c>
      <c r="D7" s="12">
        <v>0</v>
      </c>
      <c r="E7" s="30"/>
      <c r="F7" s="30"/>
      <c r="G7" s="123"/>
      <c r="H7" s="80">
        <f t="shared" si="0"/>
        <v>0</v>
      </c>
    </row>
    <row r="8" spans="1:8" ht="19.5" customHeight="1">
      <c r="A8" s="175">
        <v>7</v>
      </c>
      <c r="B8" s="63" t="s">
        <v>418</v>
      </c>
      <c r="C8" s="64" t="s">
        <v>78</v>
      </c>
      <c r="D8" s="12">
        <v>2</v>
      </c>
      <c r="E8" s="30"/>
      <c r="F8" s="30"/>
      <c r="G8" s="123"/>
      <c r="H8" s="80">
        <f t="shared" si="0"/>
        <v>2</v>
      </c>
    </row>
    <row r="9" spans="1:8" ht="19.5" customHeight="1">
      <c r="A9" s="8">
        <v>8</v>
      </c>
      <c r="B9" s="51" t="s">
        <v>419</v>
      </c>
      <c r="C9" s="52" t="s">
        <v>71</v>
      </c>
      <c r="D9" s="12">
        <v>41</v>
      </c>
      <c r="E9" s="30"/>
      <c r="F9" s="30"/>
      <c r="G9" s="123"/>
      <c r="H9" s="80">
        <f t="shared" si="0"/>
        <v>41</v>
      </c>
    </row>
    <row r="10" spans="1:8" ht="19.5" customHeight="1">
      <c r="A10" s="175">
        <v>9</v>
      </c>
      <c r="B10" s="51" t="s">
        <v>420</v>
      </c>
      <c r="C10" s="52" t="s">
        <v>58</v>
      </c>
      <c r="D10" s="12">
        <v>11</v>
      </c>
      <c r="E10" s="30"/>
      <c r="F10" s="30"/>
      <c r="G10" s="123"/>
      <c r="H10" s="80">
        <f t="shared" si="0"/>
        <v>11</v>
      </c>
    </row>
    <row r="11" spans="1:8" ht="19.5" customHeight="1">
      <c r="A11" s="8">
        <v>10</v>
      </c>
      <c r="B11" s="51" t="s">
        <v>15</v>
      </c>
      <c r="C11" s="52" t="s">
        <v>72</v>
      </c>
      <c r="D11" s="12">
        <v>31</v>
      </c>
      <c r="E11" s="30"/>
      <c r="F11" s="30"/>
      <c r="G11" s="123"/>
      <c r="H11" s="80">
        <f t="shared" si="0"/>
        <v>31</v>
      </c>
    </row>
    <row r="12" spans="1:8" ht="19.5" customHeight="1">
      <c r="A12" s="175">
        <v>11</v>
      </c>
      <c r="B12" s="51" t="s">
        <v>421</v>
      </c>
      <c r="C12" s="52" t="s">
        <v>73</v>
      </c>
      <c r="D12" s="12">
        <v>0</v>
      </c>
      <c r="E12" s="30"/>
      <c r="F12" s="30"/>
      <c r="G12" s="123"/>
      <c r="H12" s="80">
        <f t="shared" si="0"/>
        <v>0</v>
      </c>
    </row>
    <row r="13" spans="1:8" ht="19.5" customHeight="1">
      <c r="A13" s="8">
        <v>12</v>
      </c>
      <c r="B13" s="51" t="s">
        <v>74</v>
      </c>
      <c r="C13" s="52" t="s">
        <v>30</v>
      </c>
      <c r="D13" s="12">
        <v>5</v>
      </c>
      <c r="E13" s="30"/>
      <c r="F13" s="30"/>
      <c r="G13" s="123"/>
      <c r="H13" s="80">
        <f t="shared" si="0"/>
        <v>5</v>
      </c>
    </row>
    <row r="14" spans="1:8" ht="19.5" customHeight="1">
      <c r="A14" s="175">
        <v>13</v>
      </c>
      <c r="B14" s="51" t="s">
        <v>422</v>
      </c>
      <c r="C14" s="52" t="s">
        <v>423</v>
      </c>
      <c r="D14" s="12">
        <f>12+5.5</f>
        <v>17.5</v>
      </c>
      <c r="E14" s="30"/>
      <c r="F14" s="30"/>
      <c r="G14" s="123"/>
      <c r="H14" s="80">
        <f t="shared" si="0"/>
        <v>17.5</v>
      </c>
    </row>
    <row r="15" spans="1:8" ht="19.5" customHeight="1">
      <c r="A15" s="8">
        <v>14</v>
      </c>
      <c r="B15" s="63" t="s">
        <v>82</v>
      </c>
      <c r="C15" s="64" t="s">
        <v>83</v>
      </c>
      <c r="D15" s="12">
        <v>70</v>
      </c>
      <c r="E15" s="30"/>
      <c r="F15" s="30"/>
      <c r="G15" s="123"/>
      <c r="H15" s="80">
        <f t="shared" si="0"/>
        <v>70</v>
      </c>
    </row>
    <row r="16" spans="1:8" ht="19.5" customHeight="1">
      <c r="A16" s="175">
        <v>15</v>
      </c>
      <c r="B16" s="63" t="s">
        <v>424</v>
      </c>
      <c r="C16" s="64" t="s">
        <v>425</v>
      </c>
      <c r="D16" s="12">
        <v>0</v>
      </c>
      <c r="E16" s="30"/>
      <c r="F16" s="30"/>
      <c r="G16" s="123"/>
      <c r="H16" s="80">
        <f t="shared" si="0"/>
        <v>0</v>
      </c>
    </row>
    <row r="17" spans="1:8" ht="19.5" customHeight="1">
      <c r="A17" s="8">
        <v>16</v>
      </c>
      <c r="B17" s="51" t="s">
        <v>426</v>
      </c>
      <c r="C17" s="52" t="s">
        <v>40</v>
      </c>
      <c r="D17" s="12">
        <v>0</v>
      </c>
      <c r="E17" s="30"/>
      <c r="F17" s="30"/>
      <c r="G17" s="123"/>
      <c r="H17" s="80">
        <f t="shared" si="0"/>
        <v>0</v>
      </c>
    </row>
    <row r="18" spans="1:8" ht="19.5" customHeight="1">
      <c r="A18" s="175">
        <v>17</v>
      </c>
      <c r="B18" s="51" t="s">
        <v>76</v>
      </c>
      <c r="C18" s="52" t="s">
        <v>65</v>
      </c>
      <c r="D18" s="12">
        <v>0</v>
      </c>
      <c r="E18" s="30"/>
      <c r="F18" s="30"/>
      <c r="G18" s="123"/>
      <c r="H18" s="80">
        <f t="shared" si="0"/>
        <v>0</v>
      </c>
    </row>
    <row r="19" spans="1:8" ht="19.5" customHeight="1">
      <c r="A19" s="8">
        <v>18</v>
      </c>
      <c r="B19" s="63" t="s">
        <v>427</v>
      </c>
      <c r="C19" s="64" t="s">
        <v>69</v>
      </c>
      <c r="D19" s="12">
        <v>0</v>
      </c>
      <c r="E19" s="30"/>
      <c r="F19" s="30"/>
      <c r="G19" s="123"/>
      <c r="H19" s="80">
        <f t="shared" si="0"/>
        <v>0</v>
      </c>
    </row>
    <row r="20" spans="1:8" ht="19.5" customHeight="1">
      <c r="A20" s="175">
        <v>19</v>
      </c>
      <c r="B20" s="63" t="s">
        <v>428</v>
      </c>
      <c r="C20" s="64" t="s">
        <v>87</v>
      </c>
      <c r="D20" s="12">
        <v>10</v>
      </c>
      <c r="E20" s="30"/>
      <c r="F20" s="30"/>
      <c r="G20" s="123"/>
      <c r="H20" s="80">
        <f t="shared" si="0"/>
        <v>10</v>
      </c>
    </row>
    <row r="21" spans="1:8" ht="19.5" customHeight="1">
      <c r="A21" s="8">
        <v>20</v>
      </c>
      <c r="B21" s="51" t="s">
        <v>429</v>
      </c>
      <c r="C21" s="52" t="s">
        <v>78</v>
      </c>
      <c r="D21" s="12">
        <v>48</v>
      </c>
      <c r="E21" s="30"/>
      <c r="F21" s="30"/>
      <c r="G21" s="123"/>
      <c r="H21" s="80">
        <f t="shared" si="0"/>
        <v>48</v>
      </c>
    </row>
    <row r="22" spans="1:8" ht="19.5" customHeight="1">
      <c r="A22" s="175">
        <v>21</v>
      </c>
      <c r="B22" s="51" t="s">
        <v>430</v>
      </c>
      <c r="C22" s="52" t="s">
        <v>79</v>
      </c>
      <c r="D22" s="13">
        <v>2</v>
      </c>
      <c r="E22" s="32"/>
      <c r="F22" s="32"/>
      <c r="G22" s="129"/>
      <c r="H22" s="80">
        <f t="shared" si="0"/>
        <v>2</v>
      </c>
    </row>
    <row r="23" spans="1:8" ht="19.5" customHeight="1" thickBot="1">
      <c r="A23" s="9">
        <v>22</v>
      </c>
      <c r="B23" s="53" t="s">
        <v>431</v>
      </c>
      <c r="C23" s="54" t="s">
        <v>54</v>
      </c>
      <c r="D23" s="14">
        <v>700</v>
      </c>
      <c r="E23" s="31"/>
      <c r="F23" s="31"/>
      <c r="G23" s="128"/>
      <c r="H23" s="81">
        <f t="shared" si="0"/>
        <v>700</v>
      </c>
    </row>
    <row r="24" spans="1:8" s="82" customFormat="1" ht="15.75">
      <c r="A24" s="90"/>
      <c r="B24" s="86" t="s">
        <v>347</v>
      </c>
      <c r="D24" s="83">
        <v>24.5</v>
      </c>
      <c r="E24" s="85"/>
      <c r="F24" s="87"/>
      <c r="G24" s="83"/>
      <c r="H24" s="83">
        <f>SUM(D24:G24)</f>
        <v>24.5</v>
      </c>
    </row>
    <row r="25" spans="4:7" ht="15.75" thickBot="1">
      <c r="D25" s="17"/>
      <c r="E25" s="25"/>
      <c r="F25" s="25"/>
      <c r="G25" s="25"/>
    </row>
    <row r="26" spans="1:8" s="28" customFormat="1" ht="16.5" thickBot="1">
      <c r="A26" s="27"/>
      <c r="B26" s="96" t="s">
        <v>263</v>
      </c>
      <c r="D26" s="18">
        <f>SUM(D2:D25)</f>
        <v>1145</v>
      </c>
      <c r="E26" s="18">
        <f>SUM(E2:E23)</f>
        <v>0</v>
      </c>
      <c r="F26" s="18">
        <f>SUM(F2:F23)</f>
        <v>0</v>
      </c>
      <c r="G26" s="18">
        <f>SUM(G2:G24)</f>
        <v>0</v>
      </c>
      <c r="H26" s="95">
        <f>SUM(H2:H24)</f>
        <v>1145</v>
      </c>
    </row>
    <row r="27" spans="5:7" ht="12.75">
      <c r="E27" s="15"/>
      <c r="G27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9" r:id="rId1"/>
  <headerFooter alignWithMargins="0">
    <oddHeader>&amp;C&amp;"Arial,Tučné"&amp;16Sběr 2009 - 2010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2009-10-06T07:24:32Z</cp:lastPrinted>
  <dcterms:created xsi:type="dcterms:W3CDTF">1997-01-24T11:07:25Z</dcterms:created>
  <dcterms:modified xsi:type="dcterms:W3CDTF">2009-10-06T08:55:06Z</dcterms:modified>
  <cp:category/>
  <cp:version/>
  <cp:contentType/>
  <cp:contentStatus/>
</cp:coreProperties>
</file>